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'Лист1'!$A$11:$H$261</definedName>
  </definedNames>
  <calcPr fullCalcOnLoad="1"/>
</workbook>
</file>

<file path=xl/sharedStrings.xml><?xml version="1.0" encoding="utf-8"?>
<sst xmlns="http://schemas.openxmlformats.org/spreadsheetml/2006/main" count="708" uniqueCount="229">
  <si>
    <t>Главный распорядитель средств местного бюджета - Муниципальный Совет Муниципального округа Черная речка (928)</t>
  </si>
  <si>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</si>
  <si>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</si>
  <si>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</si>
  <si>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</si>
  <si>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</si>
  <si>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</si>
  <si>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1.1.1.1.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</si>
  <si>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</si>
  <si>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</si>
  <si>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</si>
  <si>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Начисления на оплату труда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</si>
  <si>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</si>
  <si>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</si>
  <si>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</si>
  <si>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</si>
  <si>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</si>
  <si>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Социальные выплаты гражданам, кроме публичных нормативных социальных выплат</t>
  </si>
  <si>
    <t>Пособия и компенсации гражданам, кроме публичных  нормативных социальных выплат</t>
  </si>
  <si>
    <t>Прочие услуги</t>
  </si>
  <si>
    <t>1.2.3.</t>
  </si>
  <si>
    <t>Аппарат представительного органа муниципального образования</t>
  </si>
  <si>
    <t>1.2.3.1.</t>
  </si>
  <si>
    <t>Пособия по социальной помощи населению</t>
  </si>
  <si>
    <t>1.2.3.2.</t>
  </si>
  <si>
    <t>Иные закупки товаров, работ, услуг для муниципальных нужд</t>
  </si>
  <si>
    <t>Закупка товаров, работ, услуг в сфере информационно-коммуникационных технологий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</si>
  <si>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</si>
  <si>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</si>
  <si>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</si>
  <si>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</si>
  <si>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</si>
  <si>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</si>
  <si>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</si>
  <si>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</si>
  <si>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Прочая закупка товаров, работ и услуг для муниципальных нужд</t>
  </si>
  <si>
    <t>1.3.</t>
  </si>
  <si>
    <t>Другие общегосударственные вопросы</t>
  </si>
  <si>
    <t>1.3.1.</t>
  </si>
  <si>
    <t>Иные бюджетные ассигнования (взносы)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</si>
  <si>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</si>
  <si>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</si>
  <si>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</si>
  <si>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Главный распорядитель средств местного бюджета - Местная Администрация Муниципального округа Черная речка (966)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</si>
  <si>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</si>
  <si>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</si>
  <si>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</si>
  <si>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</si>
  <si>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</si>
  <si>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Прочие выплаты</t>
  </si>
  <si>
    <t>2.1.2.</t>
  </si>
  <si>
    <t>Содержание и обеспечение деятельности Местной Администрации по решению вопросов местного значения</t>
  </si>
  <si>
    <t>Расходы на выплаты персоналу а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</si>
  <si>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2.1.2.1.</t>
  </si>
  <si>
    <t>2.1.2.2.</t>
  </si>
  <si>
    <t>Закупка товаров, работ и услуг для государственных (муниципальных)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</si>
  <si>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</si>
  <si>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2.1.3.1.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</si>
  <si>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</si>
  <si>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</si>
  <si>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</si>
  <si>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</si>
  <si>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</si>
  <si>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</si>
  <si>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</si>
  <si>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Муниципальная программа по архивной обработки документов внутригородского муниципального образования</t>
  </si>
  <si>
    <t>2.3.1.1.</t>
  </si>
  <si>
    <t>2.3.2.</t>
  </si>
  <si>
    <t>Муниципальная программа по участию в реализации мер по профилактике дорожно-транспортного травматизма на территории внутригородского муниципального образования</t>
  </si>
  <si>
    <t>2.3.2.1.</t>
  </si>
  <si>
    <t>2.3.3.</t>
  </si>
  <si>
    <t>Муниципальная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</si>
  <si>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2.3.3.1.</t>
  </si>
  <si>
    <t>2.3.4.</t>
  </si>
  <si>
    <t>Муниципальная программа по участию в содержании и обслуживании информационных ресурсов внутригородского муниципального образования</t>
  </si>
  <si>
    <t>2.3.4.1.</t>
  </si>
  <si>
    <t>2.3.5.</t>
  </si>
  <si>
    <t>Муниципальная программа "Организация и проведение досуговых мероприятий для жителей МО Черная речка"</t>
  </si>
  <si>
    <t>2.3.6.</t>
  </si>
  <si>
    <t>Муниципальная программа "Участие в профилактике терроризма и экстремизма, а также в минимизации и (или) ликвидации последствий проявлений экстремизма и терроризма на территории МО СПб МО Черная речка"</t>
  </si>
  <si>
    <t>2.3.7.</t>
  </si>
  <si>
    <t>Муниципальная программа "Участие в установленном порядке в мероприятиях по по рофилактике незаконного потребления наркотических средств и психотропных веществ, наркомании в СПб"</t>
  </si>
  <si>
    <t>2.3.7.1</t>
  </si>
  <si>
    <t>Муниципальная программа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СПб МО Черная речка"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</si>
  <si>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</si>
  <si>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</si>
  <si>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</si>
  <si>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</si>
  <si>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3.1.1.</t>
  </si>
  <si>
    <t>Муниципальная программа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 возникновения чрезвычайной ситуации</t>
  </si>
  <si>
    <t>3.1.1.1.</t>
  </si>
  <si>
    <t>3.1.2.</t>
  </si>
  <si>
    <t>Муниципальная программа по проведению подготовки и обучения неработающего населения способам защиты и действия в чрезвычайных ситуациях, а также способам защиты от опасностей, возникающих при ведении военных действий или вследствие этих действий</t>
  </si>
  <si>
    <t>3.1.2.1.</t>
  </si>
  <si>
    <t>Жилищно-коммунальное хозяйство</t>
  </si>
  <si>
    <t>5.1.</t>
  </si>
  <si>
    <t>Благоустройство</t>
  </si>
  <si>
    <t>5.1.1.</t>
  </si>
  <si>
    <t>Муниципальная программа по благоустройству придомовых территорий и дворовых территорий</t>
  </si>
  <si>
    <t>5.1.1.1.</t>
  </si>
  <si>
    <t>5.1.2.</t>
  </si>
  <si>
    <t>Муниципальная программа Озеленение территорий муниципального образования</t>
  </si>
  <si>
    <t>5.1.2.1.</t>
  </si>
  <si>
    <t>5.1.3.</t>
  </si>
  <si>
    <t>Муниципальная программа Прочие мероприятия в области благоустройства</t>
  </si>
  <si>
    <t>5.1.3.1.</t>
  </si>
  <si>
    <t>5.1.4.</t>
  </si>
  <si>
    <t>Муниципальная программа "Осуществление благоустройства территории МО МО Черная речка"</t>
  </si>
  <si>
    <t>5.1.4.1.</t>
  </si>
  <si>
    <t>Образование</t>
  </si>
  <si>
    <t>6.1.</t>
  </si>
  <si>
    <t>Повышение квалификации</t>
  </si>
  <si>
    <t>6.1.1.</t>
  </si>
  <si>
    <t>Муниципальная программа "Повышение квалификации  муниципальныхслужащих МО МО "Черная речка"</t>
  </si>
  <si>
    <t>6.1.1.1.</t>
  </si>
  <si>
    <t>Культура, кинематография</t>
  </si>
  <si>
    <t>7.1.</t>
  </si>
  <si>
    <t>Культура</t>
  </si>
  <si>
    <t>7.1.1.</t>
  </si>
  <si>
    <t>Муниципальная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</si>
  <si>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7.1.1.1.</t>
  </si>
  <si>
    <t>Социальная политика</t>
  </si>
  <si>
    <t>8.1.</t>
  </si>
  <si>
    <t>Социальное обеспечение населения</t>
  </si>
  <si>
    <t>8.1.1.</t>
  </si>
  <si>
    <t xml:space="preserve"> Публичные нормативные социальные выплаты гражданам</t>
  </si>
  <si>
    <t>8.2.</t>
  </si>
  <si>
    <t>Охрана семьи и детства</t>
  </si>
  <si>
    <t>8.2.1.</t>
  </si>
  <si>
    <t>Содержание ребенка в семье опекуна и приемной семье</t>
  </si>
  <si>
    <t>8.2.2.</t>
  </si>
  <si>
    <t>Вознаграждение, причитающееся приемному родителю</t>
  </si>
  <si>
    <t>8.2.2.1.</t>
  </si>
  <si>
    <t>8.2.3.</t>
  </si>
  <si>
    <t>Организация и осуществление деятельности по опеке и попечительству</t>
  </si>
  <si>
    <t>8.2.3.1.</t>
  </si>
  <si>
    <t>Выполнение отдельных государственных полномочий за счет субвенций из фонда компенсаций Санкт-Петербурга</t>
  </si>
  <si>
    <t>8.2.3.2.</t>
  </si>
  <si>
    <t>Физическая культура и спорт</t>
  </si>
  <si>
    <t>9.1.</t>
  </si>
  <si>
    <t>Массовый спорт</t>
  </si>
  <si>
    <t>9.1.1.</t>
  </si>
  <si>
    <t>Муниципальная программа по обеспечению условий  для развития на территории внутригородского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</t>
  </si>
  <si>
    <t>9.1.1.1.</t>
  </si>
  <si>
    <t>Средства массовой информации</t>
  </si>
  <si>
    <t>10.1.</t>
  </si>
  <si>
    <t>Периодическая печать и издательство</t>
  </si>
  <si>
    <t>10.1.1.</t>
  </si>
  <si>
    <t>Муниципальная программа по учреждению печатного средства массовой информации, опубликование муниципальных правовых актов, иной информации внутригородского муниципального образования</t>
  </si>
  <si>
    <t>10.1.1.1.</t>
  </si>
  <si>
    <t>Итого</t>
  </si>
  <si>
    <t>Приложение №2</t>
  </si>
  <si>
    <t>ВЕДОМСТВЕННАЯ СТРУКТУРА РАСХОДОВ МЕСТНОГО БЮДЖЕТА МО ЧЕРНАЯ РЕЧКА НА 2015 ГОД</t>
  </si>
  <si>
    <t>№ пп</t>
  </si>
  <si>
    <t>Наименование статей</t>
  </si>
  <si>
    <t>Код ГРБС</t>
  </si>
  <si>
    <t>Код раздела</t>
  </si>
  <si>
    <t>Код целевой статьи</t>
  </si>
  <si>
    <t>Код вида</t>
  </si>
  <si>
    <t>Код эконом</t>
  </si>
  <si>
    <t>Сумма, тыс. руб.</t>
  </si>
  <si>
    <t>0102</t>
  </si>
  <si>
    <t>0100</t>
  </si>
  <si>
    <t>0103</t>
  </si>
  <si>
    <t>0010100</t>
  </si>
  <si>
    <t>0010200</t>
  </si>
  <si>
    <t xml:space="preserve"> </t>
  </si>
  <si>
    <t>0010300</t>
  </si>
  <si>
    <t>0113</t>
  </si>
  <si>
    <t>0010400</t>
  </si>
  <si>
    <t>0104</t>
  </si>
  <si>
    <t>0018010</t>
  </si>
  <si>
    <t>0020200</t>
  </si>
  <si>
    <t>0020100</t>
  </si>
  <si>
    <t>0111</t>
  </si>
  <si>
    <t>0020400</t>
  </si>
  <si>
    <t>0300100</t>
  </si>
  <si>
    <t>0400100</t>
  </si>
  <si>
    <t>0300</t>
  </si>
  <si>
    <t>0309</t>
  </si>
  <si>
    <t>0500</t>
  </si>
  <si>
    <t>0503</t>
  </si>
  <si>
    <t>0700</t>
  </si>
  <si>
    <t>0705</t>
  </si>
  <si>
    <t>0800</t>
  </si>
  <si>
    <t>0801</t>
  </si>
  <si>
    <t>0018032</t>
  </si>
  <si>
    <t>0018033</t>
  </si>
  <si>
    <t>0018031</t>
  </si>
  <si>
    <t>0100100</t>
  </si>
  <si>
    <t>0600100</t>
  </si>
  <si>
    <t>2.2.1.</t>
  </si>
  <si>
    <t>5.1.5.</t>
  </si>
  <si>
    <t>Муниципальная программа "Участие в пределах своей компетенции в обеспечении читоты и порядка на территории Муниципального образования Санкт-Петербурга Муниципальный округ Черная речка"</t>
  </si>
  <si>
    <t>2.1.3</t>
  </si>
  <si>
    <t>2.1.4.</t>
  </si>
  <si>
    <t>2.1.4.1</t>
  </si>
  <si>
    <t>5.1.5.1.</t>
  </si>
  <si>
    <t>1600100</t>
  </si>
  <si>
    <t>Увеличение стомости основных средств</t>
  </si>
  <si>
    <t>6600100</t>
  </si>
  <si>
    <t>Закупка товаров, работ , услуг в сфере информационно-коммуникационных технологий</t>
  </si>
  <si>
    <t>услуги связи</t>
  </si>
  <si>
    <t>Сумма изменений</t>
  </si>
  <si>
    <t>(увеличение «+»</t>
  </si>
  <si>
    <t>уменьшение «-»)_</t>
  </si>
  <si>
    <t>1004</t>
  </si>
  <si>
    <t>Иные пенсии, социальные доплаты к пенсиям</t>
  </si>
  <si>
    <t>Пособия, компенсации, меры социавльной поддержки по публичным нормативным обязательствам</t>
  </si>
  <si>
    <t>Исполнение судебных актов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</si>
  <si>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</t>
  </si>
  <si>
    <t>1.3.1.2.</t>
  </si>
  <si>
    <t>1.3.1.1</t>
  </si>
  <si>
    <t>2.1.3.2.</t>
  </si>
  <si>
    <t>ъ</t>
  </si>
  <si>
    <t>7.1.2.</t>
  </si>
  <si>
    <t>7.1.2.1.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</si>
  <si>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</si>
  <si>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</si>
  <si>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</si>
  <si>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8.1.1.1</t>
  </si>
  <si>
    <t>Социальныое обеспечение и иные выплаты населению</t>
  </si>
  <si>
    <t>Пенсия, пособия, выплачиваемые организациями сектора государственного управления</t>
  </si>
  <si>
    <t>8.2.1.1</t>
  </si>
  <si>
    <t>Иные выплаты населению (вознаграждение приемным родителям</t>
  </si>
  <si>
    <t>Расходы на выплату персоналу в целях обеспчения выполнения функций госудасртвенными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</si>
  <si>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государственных (муниципальных) </t>
  </si>
  <si>
    <t>2.3.8.</t>
  </si>
  <si>
    <t xml:space="preserve">К Решению «О внесении изменений и дополнений в Решение Муниципального Совета
 МО Черная речка от 05.12.2014 №25
 «Об утверждении местного бюджета МО Черная речка на 2015 год»
№ 6 от 18.03.2015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</si>
</sst>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[$-FC19]d\ mmmm\ yyyy\ &quot;г.&quot;"/>
  </numFmts>
  <fonts count="31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24" borderId="13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left" wrapText="1"/>
    </xf>
    <xf numFmtId="0" fontId="4" fillId="20" borderId="13" xfId="0" applyFont="1" applyFill="1" applyBorder="1" applyAlignment="1">
      <alignment horizontal="left" wrapText="1"/>
    </xf>
    <xf numFmtId="0" fontId="4" fillId="20" borderId="10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0" fontId="5" fillId="24" borderId="15" xfId="0" applyFont="1" applyFill="1" applyBorder="1" applyAlignment="1">
      <alignment horizontal="left" wrapText="1"/>
    </xf>
    <xf numFmtId="0" fontId="5" fillId="20" borderId="13" xfId="0" applyFont="1" applyFill="1" applyBorder="1" applyAlignment="1">
      <alignment horizontal="left" wrapText="1"/>
    </xf>
    <xf numFmtId="0" fontId="5" fillId="20" borderId="10" xfId="0" applyFont="1" applyFill="1" applyBorder="1" applyAlignment="1">
      <alignment horizontal="left" wrapText="1"/>
    </xf>
    <xf numFmtId="0" fontId="2" fillId="11" borderId="13" xfId="0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left" wrapText="1"/>
    </xf>
    <xf numFmtId="0" fontId="3" fillId="25" borderId="13" xfId="0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left" wrapText="1"/>
    </xf>
    <xf numFmtId="0" fontId="5" fillId="8" borderId="13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horizontal="left" wrapText="1"/>
    </xf>
    <xf numFmtId="0" fontId="5" fillId="6" borderId="13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horizontal="left" wrapText="1"/>
    </xf>
    <xf numFmtId="0" fontId="5" fillId="6" borderId="14" xfId="0" applyFont="1" applyFill="1" applyBorder="1" applyAlignment="1">
      <alignment horizontal="left" wrapText="1"/>
    </xf>
    <xf numFmtId="0" fontId="5" fillId="6" borderId="11" xfId="0" applyFont="1" applyFill="1" applyBorder="1" applyAlignment="1">
      <alignment horizontal="left" wrapText="1"/>
    </xf>
    <xf numFmtId="0" fontId="7" fillId="24" borderId="13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24" borderId="0" xfId="0" applyFont="1" applyFill="1" applyBorder="1" applyAlignment="1">
      <alignment horizontal="center" wrapText="1"/>
    </xf>
    <xf numFmtId="0" fontId="2" fillId="11" borderId="16" xfId="0" applyFont="1" applyFill="1" applyBorder="1" applyAlignment="1">
      <alignment horizontal="left" wrapText="1"/>
    </xf>
    <xf numFmtId="0" fontId="2" fillId="11" borderId="17" xfId="0" applyFont="1" applyFill="1" applyBorder="1" applyAlignment="1">
      <alignment horizontal="left" wrapText="1"/>
    </xf>
    <xf numFmtId="0" fontId="3" fillId="24" borderId="18" xfId="0" applyFont="1" applyFill="1" applyBorder="1" applyAlignment="1">
      <alignment wrapText="1"/>
    </xf>
    <xf numFmtId="0" fontId="3" fillId="24" borderId="19" xfId="0" applyFont="1" applyFill="1" applyBorder="1" applyAlignment="1">
      <alignment wrapText="1"/>
    </xf>
    <xf numFmtId="0" fontId="3" fillId="24" borderId="19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11" borderId="23" xfId="0" applyFont="1" applyFill="1" applyBorder="1" applyAlignment="1">
      <alignment horizontal="center" vertical="top" wrapText="1"/>
    </xf>
    <xf numFmtId="0" fontId="3" fillId="24" borderId="22" xfId="0" applyFont="1" applyFill="1" applyBorder="1" applyAlignment="1">
      <alignment horizontal="center" vertical="top" wrapText="1"/>
    </xf>
    <xf numFmtId="0" fontId="4" fillId="20" borderId="2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5" fillId="20" borderId="22" xfId="0" applyFont="1" applyFill="1" applyBorder="1" applyAlignment="1">
      <alignment horizontal="center" vertical="top" wrapText="1"/>
    </xf>
    <xf numFmtId="0" fontId="2" fillId="11" borderId="22" xfId="0" applyFont="1" applyFill="1" applyBorder="1" applyAlignment="1">
      <alignment horizontal="center" vertical="top" wrapText="1"/>
    </xf>
    <xf numFmtId="0" fontId="3" fillId="25" borderId="22" xfId="0" applyFont="1" applyFill="1" applyBorder="1" applyAlignment="1">
      <alignment horizontal="center" vertical="top" wrapText="1"/>
    </xf>
    <xf numFmtId="0" fontId="5" fillId="8" borderId="22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top" wrapText="1"/>
    </xf>
    <xf numFmtId="0" fontId="2" fillId="11" borderId="17" xfId="0" applyFont="1" applyFill="1" applyBorder="1" applyAlignment="1">
      <alignment horizontal="center" wrapText="1"/>
    </xf>
    <xf numFmtId="49" fontId="2" fillId="11" borderId="17" xfId="0" applyNumberFormat="1" applyFont="1" applyFill="1" applyBorder="1" applyAlignment="1">
      <alignment horizontal="center" wrapText="1"/>
    </xf>
    <xf numFmtId="0" fontId="2" fillId="11" borderId="23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22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49" fontId="4" fillId="20" borderId="10" xfId="0" applyNumberFormat="1" applyFont="1" applyFill="1" applyBorder="1" applyAlignment="1">
      <alignment horizontal="center" wrapText="1"/>
    </xf>
    <xf numFmtId="0" fontId="4" fillId="20" borderId="22" xfId="0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0" fontId="5" fillId="24" borderId="22" xfId="0" applyFont="1" applyFill="1" applyBorder="1" applyAlignment="1">
      <alignment horizontal="center" wrapText="1"/>
    </xf>
    <xf numFmtId="49" fontId="5" fillId="20" borderId="10" xfId="0" applyNumberFormat="1" applyFont="1" applyFill="1" applyBorder="1" applyAlignment="1">
      <alignment horizontal="center" wrapText="1"/>
    </xf>
    <xf numFmtId="0" fontId="5" fillId="20" borderId="22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9" fontId="2" fillId="11" borderId="10" xfId="0" applyNumberFormat="1" applyFont="1" applyFill="1" applyBorder="1" applyAlignment="1">
      <alignment horizontal="center" wrapText="1"/>
    </xf>
    <xf numFmtId="0" fontId="2" fillId="11" borderId="22" xfId="0" applyFont="1" applyFill="1" applyBorder="1" applyAlignment="1">
      <alignment horizontal="center" wrapText="1"/>
    </xf>
    <xf numFmtId="49" fontId="3" fillId="25" borderId="10" xfId="0" applyNumberFormat="1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 wrapText="1"/>
    </xf>
    <xf numFmtId="49" fontId="5" fillId="8" borderId="10" xfId="0" applyNumberFormat="1" applyFont="1" applyFill="1" applyBorder="1" applyAlignment="1">
      <alignment horizontal="center" wrapText="1"/>
    </xf>
    <xf numFmtId="0" fontId="5" fillId="8" borderId="22" xfId="0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wrapText="1"/>
    </xf>
    <xf numFmtId="49" fontId="5" fillId="6" borderId="11" xfId="0" applyNumberFormat="1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8" fontId="5" fillId="0" borderId="0" xfId="0" applyNumberFormat="1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3" fillId="24" borderId="19" xfId="0" applyNumberFormat="1" applyFont="1" applyFill="1" applyBorder="1" applyAlignment="1">
      <alignment horizontal="center" wrapText="1"/>
    </xf>
    <xf numFmtId="168" fontId="9" fillId="11" borderId="23" xfId="0" applyNumberFormat="1" applyFont="1" applyFill="1" applyBorder="1" applyAlignment="1">
      <alignment horizontal="center" wrapText="1"/>
    </xf>
    <xf numFmtId="168" fontId="3" fillId="24" borderId="10" xfId="0" applyNumberFormat="1" applyFont="1" applyFill="1" applyBorder="1" applyAlignment="1">
      <alignment horizontal="center" wrapText="1"/>
    </xf>
    <xf numFmtId="168" fontId="4" fillId="20" borderId="10" xfId="0" applyNumberFormat="1" applyFont="1" applyFill="1" applyBorder="1" applyAlignment="1">
      <alignment horizontal="center" wrapText="1"/>
    </xf>
    <xf numFmtId="168" fontId="5" fillId="24" borderId="10" xfId="0" applyNumberFormat="1" applyFont="1" applyFill="1" applyBorder="1" applyAlignment="1">
      <alignment horizontal="center" wrapText="1"/>
    </xf>
    <xf numFmtId="168" fontId="5" fillId="24" borderId="11" xfId="0" applyNumberFormat="1" applyFont="1" applyFill="1" applyBorder="1" applyAlignment="1">
      <alignment horizontal="center" wrapText="1"/>
    </xf>
    <xf numFmtId="168" fontId="5" fillId="24" borderId="12" xfId="0" applyNumberFormat="1" applyFont="1" applyFill="1" applyBorder="1" applyAlignment="1">
      <alignment horizontal="center" wrapText="1"/>
    </xf>
    <xf numFmtId="168" fontId="5" fillId="20" borderId="10" xfId="0" applyNumberFormat="1" applyFont="1" applyFill="1" applyBorder="1" applyAlignment="1">
      <alignment horizontal="center" wrapText="1"/>
    </xf>
    <xf numFmtId="168" fontId="9" fillId="11" borderId="10" xfId="0" applyNumberFormat="1" applyFont="1" applyFill="1" applyBorder="1" applyAlignment="1">
      <alignment horizontal="center" wrapText="1"/>
    </xf>
    <xf numFmtId="168" fontId="3" fillId="25" borderId="10" xfId="0" applyNumberFormat="1" applyFont="1" applyFill="1" applyBorder="1" applyAlignment="1">
      <alignment horizontal="center" wrapText="1"/>
    </xf>
    <xf numFmtId="168" fontId="5" fillId="8" borderId="10" xfId="0" applyNumberFormat="1" applyFont="1" applyFill="1" applyBorder="1" applyAlignment="1">
      <alignment horizontal="center" wrapText="1"/>
    </xf>
    <xf numFmtId="168" fontId="5" fillId="0" borderId="12" xfId="0" applyNumberFormat="1" applyFont="1" applyFill="1" applyBorder="1" applyAlignment="1">
      <alignment horizontal="center" wrapText="1"/>
    </xf>
    <xf numFmtId="168" fontId="5" fillId="6" borderId="10" xfId="0" applyNumberFormat="1" applyFont="1" applyFill="1" applyBorder="1" applyAlignment="1">
      <alignment horizontal="center" wrapText="1"/>
    </xf>
    <xf numFmtId="168" fontId="5" fillId="6" borderId="11" xfId="0" applyNumberFormat="1" applyFont="1" applyFill="1" applyBorder="1" applyAlignment="1">
      <alignment horizontal="center" wrapText="1"/>
    </xf>
    <xf numFmtId="168" fontId="5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24" borderId="24" xfId="0" applyFont="1" applyFill="1" applyBorder="1" applyAlignment="1">
      <alignment horizontal="left" wrapText="1"/>
    </xf>
    <xf numFmtId="0" fontId="5" fillId="24" borderId="25" xfId="0" applyFont="1" applyFill="1" applyBorder="1" applyAlignment="1">
      <alignment horizontal="center" wrapText="1"/>
    </xf>
    <xf numFmtId="0" fontId="6" fillId="24" borderId="25" xfId="0" applyFont="1" applyFill="1" applyBorder="1" applyAlignment="1">
      <alignment horizontal="left" wrapText="1"/>
    </xf>
    <xf numFmtId="14" fontId="5" fillId="24" borderId="16" xfId="0" applyNumberFormat="1" applyFont="1" applyFill="1" applyBorder="1" applyAlignment="1">
      <alignment horizontal="left" wrapText="1"/>
    </xf>
    <xf numFmtId="0" fontId="5" fillId="24" borderId="17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horizontal="center" wrapText="1"/>
    </xf>
    <xf numFmtId="49" fontId="5" fillId="24" borderId="17" xfId="0" applyNumberFormat="1" applyFont="1" applyFill="1" applyBorder="1" applyAlignment="1">
      <alignment horizontal="center" wrapText="1"/>
    </xf>
    <xf numFmtId="168" fontId="5" fillId="24" borderId="23" xfId="0" applyNumberFormat="1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 wrapText="1"/>
    </xf>
    <xf numFmtId="168" fontId="5" fillId="0" borderId="11" xfId="0" applyNumberFormat="1" applyFont="1" applyFill="1" applyBorder="1" applyAlignment="1">
      <alignment horizontal="center" wrapText="1"/>
    </xf>
    <xf numFmtId="168" fontId="5" fillId="26" borderId="10" xfId="0" applyNumberFormat="1" applyFont="1" applyFill="1" applyBorder="1" applyAlignment="1">
      <alignment horizontal="center" wrapText="1"/>
    </xf>
    <xf numFmtId="0" fontId="5" fillId="26" borderId="13" xfId="0" applyFont="1" applyFill="1" applyBorder="1" applyAlignment="1">
      <alignment horizontal="left" wrapText="1"/>
    </xf>
    <xf numFmtId="0" fontId="5" fillId="26" borderId="10" xfId="0" applyFont="1" applyFill="1" applyBorder="1" applyAlignment="1">
      <alignment horizontal="left" wrapText="1"/>
    </xf>
    <xf numFmtId="0" fontId="5" fillId="26" borderId="10" xfId="0" applyFont="1" applyFill="1" applyBorder="1" applyAlignment="1">
      <alignment horizontal="center" wrapText="1"/>
    </xf>
    <xf numFmtId="49" fontId="5" fillId="26" borderId="10" xfId="0" applyNumberFormat="1" applyFont="1" applyFill="1" applyBorder="1" applyAlignment="1">
      <alignment horizontal="center" wrapText="1"/>
    </xf>
    <xf numFmtId="49" fontId="5" fillId="26" borderId="11" xfId="0" applyNumberFormat="1" applyFont="1" applyFill="1" applyBorder="1" applyAlignment="1">
      <alignment horizontal="center" wrapText="1"/>
    </xf>
    <xf numFmtId="0" fontId="5" fillId="26" borderId="22" xfId="0" applyFont="1" applyFill="1" applyBorder="1" applyAlignment="1">
      <alignment horizontal="center" wrapText="1"/>
    </xf>
    <xf numFmtId="0" fontId="5" fillId="26" borderId="22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left" wrapText="1"/>
    </xf>
    <xf numFmtId="0" fontId="6" fillId="24" borderId="28" xfId="0" applyFont="1" applyFill="1" applyBorder="1" applyAlignment="1">
      <alignment horizontal="left" wrapText="1"/>
    </xf>
    <xf numFmtId="0" fontId="5" fillId="24" borderId="28" xfId="0" applyFont="1" applyFill="1" applyBorder="1" applyAlignment="1">
      <alignment horizontal="center" wrapText="1"/>
    </xf>
    <xf numFmtId="49" fontId="5" fillId="24" borderId="28" xfId="0" applyNumberFormat="1" applyFont="1" applyFill="1" applyBorder="1" applyAlignment="1">
      <alignment horizontal="center" wrapText="1"/>
    </xf>
    <xf numFmtId="0" fontId="5" fillId="8" borderId="24" xfId="0" applyFont="1" applyFill="1" applyBorder="1" applyAlignment="1">
      <alignment horizontal="left" wrapText="1"/>
    </xf>
    <xf numFmtId="0" fontId="5" fillId="8" borderId="25" xfId="0" applyFont="1" applyFill="1" applyBorder="1" applyAlignment="1">
      <alignment horizontal="left" wrapText="1"/>
    </xf>
    <xf numFmtId="0" fontId="5" fillId="8" borderId="2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168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24" borderId="29" xfId="0" applyFont="1" applyFill="1" applyBorder="1" applyAlignment="1">
      <alignment horizontal="center" wrapText="1"/>
    </xf>
    <xf numFmtId="0" fontId="5" fillId="24" borderId="30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49" fontId="5" fillId="0" borderId="30" xfId="0" applyNumberFormat="1" applyFont="1" applyBorder="1" applyAlignment="1">
      <alignment wrapText="1"/>
    </xf>
    <xf numFmtId="49" fontId="5" fillId="24" borderId="2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24" borderId="32" xfId="0" applyFont="1" applyFill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26" borderId="34" xfId="0" applyFont="1" applyFill="1" applyBorder="1" applyAlignment="1">
      <alignment horizontal="left" wrapText="1"/>
    </xf>
    <xf numFmtId="0" fontId="5" fillId="24" borderId="3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 wrapText="1"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 horizontal="left" wrapText="1"/>
    </xf>
    <xf numFmtId="0" fontId="5" fillId="26" borderId="36" xfId="0" applyFont="1" applyFill="1" applyBorder="1" applyAlignment="1">
      <alignment horizontal="left" wrapText="1"/>
    </xf>
    <xf numFmtId="0" fontId="5" fillId="24" borderId="37" xfId="0" applyFont="1" applyFill="1" applyBorder="1" applyAlignment="1">
      <alignment horizontal="left" wrapText="1"/>
    </xf>
    <xf numFmtId="0" fontId="5" fillId="24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26" borderId="34" xfId="0" applyFont="1" applyFill="1" applyBorder="1" applyAlignment="1">
      <alignment horizontal="center" wrapText="1"/>
    </xf>
    <xf numFmtId="49" fontId="5" fillId="24" borderId="32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26" borderId="34" xfId="0" applyNumberFormat="1" applyFont="1" applyFill="1" applyBorder="1" applyAlignment="1">
      <alignment horizontal="center" wrapText="1"/>
    </xf>
    <xf numFmtId="49" fontId="5" fillId="24" borderId="30" xfId="0" applyNumberFormat="1" applyFont="1" applyFill="1" applyBorder="1" applyAlignment="1">
      <alignment horizontal="center" wrapText="1"/>
    </xf>
    <xf numFmtId="49" fontId="5" fillId="24" borderId="33" xfId="0" applyNumberFormat="1" applyFont="1" applyFill="1" applyBorder="1" applyAlignment="1">
      <alignment horizontal="center" wrapText="1"/>
    </xf>
    <xf numFmtId="0" fontId="5" fillId="24" borderId="33" xfId="0" applyFont="1" applyFill="1" applyBorder="1" applyAlignment="1">
      <alignment horizontal="center" wrapText="1"/>
    </xf>
    <xf numFmtId="0" fontId="5" fillId="24" borderId="32" xfId="0" applyFont="1" applyFill="1" applyBorder="1" applyAlignment="1">
      <alignment horizontal="center" vertical="top" wrapText="1"/>
    </xf>
    <xf numFmtId="0" fontId="5" fillId="24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24" borderId="30" xfId="0" applyFont="1" applyFill="1" applyBorder="1" applyAlignment="1">
      <alignment horizontal="center" vertical="top" wrapText="1"/>
    </xf>
    <xf numFmtId="168" fontId="5" fillId="0" borderId="32" xfId="0" applyNumberFormat="1" applyFont="1" applyFill="1" applyBorder="1" applyAlignment="1">
      <alignment horizontal="center" wrapText="1"/>
    </xf>
    <xf numFmtId="168" fontId="5" fillId="24" borderId="33" xfId="0" applyNumberFormat="1" applyFont="1" applyFill="1" applyBorder="1" applyAlignment="1">
      <alignment horizontal="center" wrapText="1"/>
    </xf>
    <xf numFmtId="168" fontId="5" fillId="0" borderId="33" xfId="0" applyNumberFormat="1" applyFont="1" applyFill="1" applyBorder="1" applyAlignment="1">
      <alignment horizontal="center" wrapText="1"/>
    </xf>
    <xf numFmtId="168" fontId="5" fillId="26" borderId="34" xfId="0" applyNumberFormat="1" applyFont="1" applyFill="1" applyBorder="1" applyAlignment="1">
      <alignment horizontal="center" wrapText="1"/>
    </xf>
    <xf numFmtId="168" fontId="5" fillId="24" borderId="30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left" wrapText="1"/>
    </xf>
    <xf numFmtId="0" fontId="5" fillId="0" borderId="39" xfId="0" applyFont="1" applyBorder="1" applyAlignment="1">
      <alignment/>
    </xf>
    <xf numFmtId="0" fontId="5" fillId="0" borderId="38" xfId="0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0" fontId="5" fillId="24" borderId="38" xfId="0" applyFont="1" applyFill="1" applyBorder="1" applyAlignment="1">
      <alignment horizontal="center" wrapText="1"/>
    </xf>
    <xf numFmtId="0" fontId="5" fillId="24" borderId="38" xfId="0" applyFont="1" applyFill="1" applyBorder="1" applyAlignment="1">
      <alignment horizontal="center" vertical="top" wrapText="1"/>
    </xf>
    <xf numFmtId="168" fontId="5" fillId="24" borderId="38" xfId="0" applyNumberFormat="1" applyFont="1" applyFill="1" applyBorder="1" applyAlignment="1">
      <alignment horizontal="center" wrapText="1"/>
    </xf>
    <xf numFmtId="49" fontId="5" fillId="26" borderId="30" xfId="0" applyNumberFormat="1" applyFont="1" applyFill="1" applyBorder="1" applyAlignment="1">
      <alignment horizontal="left" wrapText="1"/>
    </xf>
    <xf numFmtId="0" fontId="5" fillId="26" borderId="37" xfId="0" applyFont="1" applyFill="1" applyBorder="1" applyAlignment="1">
      <alignment horizontal="left" wrapText="1"/>
    </xf>
    <xf numFmtId="0" fontId="5" fillId="26" borderId="30" xfId="0" applyFont="1" applyFill="1" applyBorder="1" applyAlignment="1">
      <alignment horizontal="center" wrapText="1"/>
    </xf>
    <xf numFmtId="49" fontId="5" fillId="26" borderId="30" xfId="0" applyNumberFormat="1" applyFont="1" applyFill="1" applyBorder="1" applyAlignment="1">
      <alignment horizontal="center" wrapText="1"/>
    </xf>
    <xf numFmtId="0" fontId="5" fillId="26" borderId="30" xfId="0" applyFont="1" applyFill="1" applyBorder="1" applyAlignment="1">
      <alignment horizontal="center" vertical="top" wrapText="1"/>
    </xf>
    <xf numFmtId="168" fontId="5" fillId="26" borderId="30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40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24" borderId="40" xfId="0" applyFont="1" applyFill="1" applyBorder="1" applyAlignment="1">
      <alignment horizontal="center" wrapText="1"/>
    </xf>
    <xf numFmtId="0" fontId="5" fillId="24" borderId="40" xfId="0" applyFont="1" applyFill="1" applyBorder="1" applyAlignment="1">
      <alignment horizontal="center" vertical="top" wrapText="1"/>
    </xf>
    <xf numFmtId="168" fontId="5" fillId="24" borderId="40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left" wrapText="1"/>
    </xf>
    <xf numFmtId="49" fontId="5" fillId="0" borderId="37" xfId="0" applyNumberFormat="1" applyFont="1" applyBorder="1" applyAlignment="1">
      <alignment wrapText="1"/>
    </xf>
    <xf numFmtId="0" fontId="5" fillId="0" borderId="30" xfId="0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24" borderId="21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49" fontId="5" fillId="24" borderId="41" xfId="0" applyNumberFormat="1" applyFont="1" applyFill="1" applyBorder="1" applyAlignment="1">
      <alignment horizontal="center" wrapText="1"/>
    </xf>
    <xf numFmtId="49" fontId="5" fillId="24" borderId="42" xfId="0" applyNumberFormat="1" applyFont="1" applyFill="1" applyBorder="1" applyAlignment="1">
      <alignment horizontal="center" wrapText="1"/>
    </xf>
    <xf numFmtId="0" fontId="5" fillId="24" borderId="34" xfId="0" applyFont="1" applyFill="1" applyBorder="1" applyAlignment="1">
      <alignment horizontal="center" wrapText="1"/>
    </xf>
    <xf numFmtId="49" fontId="5" fillId="8" borderId="41" xfId="0" applyNumberFormat="1" applyFont="1" applyFill="1" applyBorder="1" applyAlignment="1">
      <alignment horizontal="center" wrapText="1"/>
    </xf>
    <xf numFmtId="49" fontId="5" fillId="26" borderId="43" xfId="0" applyNumberFormat="1" applyFont="1" applyFill="1" applyBorder="1" applyAlignment="1">
      <alignment horizontal="center" wrapText="1"/>
    </xf>
    <xf numFmtId="49" fontId="5" fillId="24" borderId="44" xfId="0" applyNumberFormat="1" applyFont="1" applyFill="1" applyBorder="1" applyAlignment="1">
      <alignment horizontal="center" wrapText="1"/>
    </xf>
    <xf numFmtId="49" fontId="5" fillId="8" borderId="44" xfId="0" applyNumberFormat="1" applyFont="1" applyFill="1" applyBorder="1" applyAlignment="1">
      <alignment horizontal="center" wrapText="1"/>
    </xf>
    <xf numFmtId="49" fontId="5" fillId="24" borderId="37" xfId="0" applyNumberFormat="1" applyFont="1" applyFill="1" applyBorder="1" applyAlignment="1">
      <alignment horizontal="center" wrapText="1"/>
    </xf>
    <xf numFmtId="49" fontId="5" fillId="24" borderId="45" xfId="0" applyNumberFormat="1" applyFont="1" applyFill="1" applyBorder="1" applyAlignment="1">
      <alignment horizontal="center" wrapText="1"/>
    </xf>
    <xf numFmtId="0" fontId="5" fillId="26" borderId="12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wrapText="1"/>
    </xf>
    <xf numFmtId="0" fontId="5" fillId="8" borderId="30" xfId="0" applyFont="1" applyFill="1" applyBorder="1" applyAlignment="1">
      <alignment horizontal="center" wrapText="1"/>
    </xf>
    <xf numFmtId="0" fontId="5" fillId="24" borderId="47" xfId="0" applyFont="1" applyFill="1" applyBorder="1" applyAlignment="1">
      <alignment horizontal="center" wrapText="1"/>
    </xf>
    <xf numFmtId="168" fontId="5" fillId="24" borderId="48" xfId="0" applyNumberFormat="1" applyFont="1" applyFill="1" applyBorder="1" applyAlignment="1">
      <alignment horizontal="center" wrapText="1"/>
    </xf>
    <xf numFmtId="168" fontId="5" fillId="8" borderId="23" xfId="0" applyNumberFormat="1" applyFont="1" applyFill="1" applyBorder="1" applyAlignment="1">
      <alignment horizontal="center" wrapText="1"/>
    </xf>
    <xf numFmtId="168" fontId="5" fillId="0" borderId="23" xfId="0" applyNumberFormat="1" applyFont="1" applyFill="1" applyBorder="1" applyAlignment="1">
      <alignment horizontal="center" wrapText="1"/>
    </xf>
    <xf numFmtId="0" fontId="5" fillId="8" borderId="30" xfId="0" applyFont="1" applyFill="1" applyBorder="1" applyAlignment="1">
      <alignment horizontal="center" vertical="top" wrapText="1"/>
    </xf>
    <xf numFmtId="0" fontId="5" fillId="24" borderId="47" xfId="0" applyFont="1" applyFill="1" applyBorder="1" applyAlignment="1">
      <alignment horizontal="center" vertical="top" wrapText="1"/>
    </xf>
    <xf numFmtId="0" fontId="5" fillId="24" borderId="34" xfId="0" applyFont="1" applyFill="1" applyBorder="1" applyAlignment="1">
      <alignment horizontal="center" vertical="top" wrapText="1"/>
    </xf>
    <xf numFmtId="49" fontId="5" fillId="26" borderId="13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8" fillId="24" borderId="4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view="pageBreakPreview" zoomScaleNormal="115" zoomScaleSheetLayoutView="100" zoomScalePageLayoutView="0" workbookViewId="0" topLeftCell="A179">
      <selection activeCell="G145" sqref="G145"/>
    </sheetView>
  </sheetViews>
  <sheetFormatPr defaultColWidth="9.00390625" defaultRowHeight="12.75"/>
  <cols>
    <col min="1" max="1" width="6.75390625" style="9" customWidth="1"/>
    <col min="2" max="2" width="41.125" style="9" customWidth="1"/>
    <col min="3" max="3" width="6.125" style="50" customWidth="1"/>
    <col min="4" max="4" width="6.625" style="50" customWidth="1"/>
    <col min="5" max="5" width="7.125" style="50" customWidth="1"/>
    <col min="6" max="6" width="5.00390625" style="50" customWidth="1"/>
    <col min="7" max="7" width="5.125" style="50" customWidth="1"/>
    <col min="8" max="8" width="9.625" style="93" customWidth="1"/>
  </cols>
  <sheetData>
    <row r="1" spans="1:8" ht="12.75">
      <c r="A1" s="92"/>
      <c r="B1" s="245" t="s">
        <v>151</v>
      </c>
      <c r="C1" s="245"/>
      <c r="D1" s="245"/>
      <c r="E1" s="245"/>
      <c r="F1" s="245"/>
      <c r="G1" s="245"/>
      <c r="H1" s="245"/>
    </row>
    <row r="2" spans="1:8" ht="2.25" customHeight="1">
      <c r="A2" s="249"/>
      <c r="B2" s="249"/>
      <c r="C2" s="249"/>
      <c r="D2" s="249"/>
      <c r="E2" s="249"/>
      <c r="F2" s="249"/>
      <c r="G2" s="249"/>
      <c r="H2" s="249"/>
    </row>
    <row r="3" spans="1:8" ht="32.25" customHeight="1">
      <c r="A3" s="110"/>
      <c r="B3" s="251" t="s">
        <v>228</v>
      </c>
      <c r="C3" s="251"/>
      <c r="D3" s="251"/>
      <c r="E3" s="251"/>
      <c r="F3" s="251"/>
      <c r="G3" s="251"/>
      <c r="H3" s="251"/>
    </row>
    <row r="4" spans="1:8" ht="3" customHeight="1">
      <c r="A4" s="92"/>
      <c r="B4" s="252"/>
      <c r="C4" s="252"/>
      <c r="D4" s="252"/>
      <c r="E4" s="252"/>
      <c r="F4" s="252"/>
      <c r="G4" s="252"/>
      <c r="H4" s="252"/>
    </row>
    <row r="5" spans="1:8" ht="24" customHeight="1">
      <c r="A5" s="92"/>
      <c r="B5" s="252"/>
      <c r="C5" s="252"/>
      <c r="D5" s="252"/>
      <c r="E5" s="252"/>
      <c r="F5" s="252"/>
      <c r="G5" s="252"/>
      <c r="H5" s="252"/>
    </row>
    <row r="6" spans="1:8" ht="12.75">
      <c r="A6" s="92"/>
      <c r="B6" s="250" t="s">
        <v>214</v>
      </c>
      <c r="C6" s="250"/>
      <c r="D6" s="250"/>
      <c r="E6" s="250"/>
      <c r="F6" s="250"/>
      <c r="G6" s="250"/>
      <c r="H6" s="247"/>
    </row>
    <row r="7" ht="12.75">
      <c r="B7" s="35"/>
    </row>
    <row r="8" spans="1:8" ht="12.75">
      <c r="A8" s="246" t="s">
        <v>152</v>
      </c>
      <c r="B8" s="247"/>
      <c r="C8" s="247"/>
      <c r="D8" s="247"/>
      <c r="E8" s="247"/>
      <c r="F8" s="247"/>
      <c r="G8" s="247"/>
      <c r="H8" s="247"/>
    </row>
    <row r="9" spans="1:8" ht="12.75">
      <c r="A9" s="248"/>
      <c r="B9" s="247"/>
      <c r="C9" s="247"/>
      <c r="D9" s="247"/>
      <c r="E9" s="247"/>
      <c r="F9" s="247"/>
      <c r="G9" s="247"/>
      <c r="H9" s="247"/>
    </row>
    <row r="10" spans="1:8" ht="13.5" thickBot="1">
      <c r="A10" s="36"/>
      <c r="B10" s="37"/>
      <c r="C10" s="51"/>
      <c r="D10" s="51"/>
      <c r="E10" s="51"/>
      <c r="F10" s="51"/>
      <c r="G10" s="51"/>
      <c r="H10" s="94"/>
    </row>
    <row r="11" spans="1:8" ht="31.5" customHeight="1" thickBot="1">
      <c r="A11" s="40" t="s">
        <v>153</v>
      </c>
      <c r="B11" s="41" t="s">
        <v>154</v>
      </c>
      <c r="C11" s="42" t="s">
        <v>155</v>
      </c>
      <c r="D11" s="45" t="s">
        <v>156</v>
      </c>
      <c r="E11" s="45" t="s">
        <v>157</v>
      </c>
      <c r="F11" s="43" t="s">
        <v>158</v>
      </c>
      <c r="G11" s="44" t="s">
        <v>159</v>
      </c>
      <c r="H11" s="95" t="s">
        <v>160</v>
      </c>
    </row>
    <row r="12" spans="1:8" ht="42.75" customHeight="1" thickBot="1">
      <c r="A12" s="38"/>
      <c r="B12" s="39" t="s">
        <v>0</v>
      </c>
      <c r="C12" s="65" t="s">
        <v>166</v>
      </c>
      <c r="D12" s="66"/>
      <c r="E12" s="66"/>
      <c r="F12" s="67"/>
      <c r="G12" s="52"/>
      <c r="H12" s="96">
        <f>H13</f>
        <v>3158.8</v>
      </c>
    </row>
    <row r="13" spans="1:8" ht="13.5" thickBot="1">
      <c r="A13" s="10" t="s">
        <v>1</v>
      </c>
      <c r="B13" s="11" t="s">
        <v>2</v>
      </c>
      <c r="C13" s="68">
        <v>928</v>
      </c>
      <c r="D13" s="69" t="s">
        <v>162</v>
      </c>
      <c r="E13" s="69"/>
      <c r="F13" s="70"/>
      <c r="G13" s="53"/>
      <c r="H13" s="97">
        <f>H14+H20+H53</f>
        <v>3158.8</v>
      </c>
    </row>
    <row r="14" spans="1:8" ht="34.5" thickBot="1">
      <c r="A14" s="12" t="s">
        <v>3</v>
      </c>
      <c r="B14" s="13" t="s">
        <v>4</v>
      </c>
      <c r="C14" s="71">
        <v>928</v>
      </c>
      <c r="D14" s="72" t="s">
        <v>161</v>
      </c>
      <c r="E14" s="72"/>
      <c r="F14" s="73"/>
      <c r="G14" s="54"/>
      <c r="H14" s="98">
        <v>1117.2</v>
      </c>
    </row>
    <row r="15" spans="1:8" ht="13.5" thickBot="1">
      <c r="A15" s="14" t="s">
        <v>5</v>
      </c>
      <c r="B15" s="15" t="s">
        <v>6</v>
      </c>
      <c r="C15" s="1">
        <v>928</v>
      </c>
      <c r="D15" s="74" t="s">
        <v>161</v>
      </c>
      <c r="E15" s="74" t="s">
        <v>164</v>
      </c>
      <c r="F15" s="75">
        <v>100</v>
      </c>
      <c r="G15" s="49"/>
      <c r="H15" s="99">
        <v>1117.2</v>
      </c>
    </row>
    <row r="16" spans="1:8" ht="23.25" thickBot="1">
      <c r="A16" s="14" t="s">
        <v>7</v>
      </c>
      <c r="B16" s="15" t="s">
        <v>8</v>
      </c>
      <c r="C16" s="1">
        <v>928</v>
      </c>
      <c r="D16" s="74" t="s">
        <v>161</v>
      </c>
      <c r="E16" s="74" t="s">
        <v>164</v>
      </c>
      <c r="F16" s="75">
        <v>120</v>
      </c>
      <c r="G16" s="49"/>
      <c r="H16" s="99">
        <v>1117.2</v>
      </c>
    </row>
    <row r="17" spans="1:8" ht="21.75" thickBot="1">
      <c r="A17" s="14"/>
      <c r="B17" s="16" t="s">
        <v>9</v>
      </c>
      <c r="C17" s="1">
        <v>928</v>
      </c>
      <c r="D17" s="74" t="s">
        <v>161</v>
      </c>
      <c r="E17" s="74" t="s">
        <v>164</v>
      </c>
      <c r="F17" s="75">
        <v>121</v>
      </c>
      <c r="G17" s="49"/>
      <c r="H17" s="99">
        <v>1117.2</v>
      </c>
    </row>
    <row r="18" spans="1:8" ht="13.5" thickBot="1">
      <c r="A18" s="14"/>
      <c r="B18" s="16" t="s">
        <v>10</v>
      </c>
      <c r="C18" s="1">
        <v>928</v>
      </c>
      <c r="D18" s="74" t="s">
        <v>161</v>
      </c>
      <c r="E18" s="74" t="s">
        <v>164</v>
      </c>
      <c r="F18" s="75">
        <v>121</v>
      </c>
      <c r="G18" s="49">
        <v>211</v>
      </c>
      <c r="H18" s="99">
        <v>888.2</v>
      </c>
    </row>
    <row r="19" spans="1:8" ht="13.5" thickBot="1">
      <c r="A19" s="14"/>
      <c r="B19" s="16" t="s">
        <v>11</v>
      </c>
      <c r="C19" s="1">
        <v>928</v>
      </c>
      <c r="D19" s="74" t="s">
        <v>161</v>
      </c>
      <c r="E19" s="74" t="s">
        <v>164</v>
      </c>
      <c r="F19" s="75">
        <v>121</v>
      </c>
      <c r="G19" s="49">
        <v>213</v>
      </c>
      <c r="H19" s="99">
        <v>229</v>
      </c>
    </row>
    <row r="20" spans="1:8" ht="45.75" thickBot="1">
      <c r="A20" s="12" t="s">
        <v>12</v>
      </c>
      <c r="B20" s="13" t="s">
        <v>13</v>
      </c>
      <c r="C20" s="71">
        <v>928</v>
      </c>
      <c r="D20" s="72" t="s">
        <v>163</v>
      </c>
      <c r="E20" s="72"/>
      <c r="F20" s="73"/>
      <c r="G20" s="54"/>
      <c r="H20" s="98">
        <v>2040.3</v>
      </c>
    </row>
    <row r="21" spans="1:8" ht="23.25" thickBot="1">
      <c r="A21" s="14" t="s">
        <v>14</v>
      </c>
      <c r="B21" s="15" t="s">
        <v>15</v>
      </c>
      <c r="C21" s="1">
        <v>928</v>
      </c>
      <c r="D21" s="74" t="s">
        <v>163</v>
      </c>
      <c r="E21" s="74" t="s">
        <v>165</v>
      </c>
      <c r="F21" s="75">
        <v>100</v>
      </c>
      <c r="G21" s="49"/>
      <c r="H21" s="119">
        <v>249.9</v>
      </c>
    </row>
    <row r="22" spans="1:8" ht="23.25" thickBot="1">
      <c r="A22" s="14" t="s">
        <v>16</v>
      </c>
      <c r="B22" s="15" t="s">
        <v>17</v>
      </c>
      <c r="C22" s="1">
        <v>928</v>
      </c>
      <c r="D22" s="74" t="s">
        <v>163</v>
      </c>
      <c r="E22" s="74" t="s">
        <v>165</v>
      </c>
      <c r="F22" s="75">
        <v>120</v>
      </c>
      <c r="G22" s="49"/>
      <c r="H22" s="119">
        <v>249.9</v>
      </c>
    </row>
    <row r="23" spans="1:8" ht="23.25" thickBot="1">
      <c r="A23" s="14"/>
      <c r="B23" s="15" t="s">
        <v>18</v>
      </c>
      <c r="C23" s="1">
        <v>928</v>
      </c>
      <c r="D23" s="74" t="s">
        <v>163</v>
      </c>
      <c r="E23" s="74" t="s">
        <v>165</v>
      </c>
      <c r="F23" s="75">
        <v>123</v>
      </c>
      <c r="G23" s="49"/>
      <c r="H23" s="119">
        <v>249.9</v>
      </c>
    </row>
    <row r="24" spans="1:8" ht="13.5" thickBot="1">
      <c r="A24" s="14"/>
      <c r="B24" s="15" t="s">
        <v>19</v>
      </c>
      <c r="C24" s="1">
        <v>928</v>
      </c>
      <c r="D24" s="74" t="s">
        <v>163</v>
      </c>
      <c r="E24" s="74" t="s">
        <v>165</v>
      </c>
      <c r="F24" s="75">
        <v>123</v>
      </c>
      <c r="G24" s="49">
        <v>226</v>
      </c>
      <c r="H24" s="119">
        <v>249.9</v>
      </c>
    </row>
    <row r="25" spans="1:8" ht="23.25" thickBot="1">
      <c r="A25" s="14" t="s">
        <v>20</v>
      </c>
      <c r="B25" s="15" t="s">
        <v>21</v>
      </c>
      <c r="C25" s="1">
        <v>928</v>
      </c>
      <c r="D25" s="74" t="s">
        <v>163</v>
      </c>
      <c r="E25" s="74" t="s">
        <v>167</v>
      </c>
      <c r="F25" s="75"/>
      <c r="G25" s="49"/>
      <c r="H25" s="119">
        <f>103+1687.4</f>
        <v>1790.4</v>
      </c>
    </row>
    <row r="26" spans="1:8" ht="23.25" thickBot="1">
      <c r="A26" s="14" t="s">
        <v>22</v>
      </c>
      <c r="B26" s="15" t="s">
        <v>8</v>
      </c>
      <c r="C26" s="1">
        <v>928</v>
      </c>
      <c r="D26" s="74" t="s">
        <v>163</v>
      </c>
      <c r="E26" s="74" t="s">
        <v>167</v>
      </c>
      <c r="F26" s="75">
        <v>120</v>
      </c>
      <c r="G26" s="49"/>
      <c r="H26" s="99">
        <v>1562.4</v>
      </c>
    </row>
    <row r="27" spans="1:8" ht="21.75" thickBot="1">
      <c r="A27" s="14"/>
      <c r="B27" s="16" t="s">
        <v>9</v>
      </c>
      <c r="C27" s="1">
        <v>928</v>
      </c>
      <c r="D27" s="74" t="s">
        <v>163</v>
      </c>
      <c r="E27" s="74" t="s">
        <v>167</v>
      </c>
      <c r="F27" s="75">
        <v>121</v>
      </c>
      <c r="G27" s="49"/>
      <c r="H27" s="99">
        <v>1312.5</v>
      </c>
    </row>
    <row r="28" spans="1:8" ht="13.5" thickBot="1">
      <c r="A28" s="14"/>
      <c r="B28" s="16" t="s">
        <v>10</v>
      </c>
      <c r="C28" s="1">
        <v>928</v>
      </c>
      <c r="D28" s="74" t="s">
        <v>163</v>
      </c>
      <c r="E28" s="74" t="s">
        <v>167</v>
      </c>
      <c r="F28" s="75">
        <v>121</v>
      </c>
      <c r="G28" s="49">
        <v>211</v>
      </c>
      <c r="H28" s="99">
        <v>1008.1</v>
      </c>
    </row>
    <row r="29" spans="1:8" ht="13.5" thickBot="1">
      <c r="A29" s="14"/>
      <c r="B29" s="16" t="s">
        <v>11</v>
      </c>
      <c r="C29" s="1">
        <v>928</v>
      </c>
      <c r="D29" s="74" t="s">
        <v>163</v>
      </c>
      <c r="E29" s="74" t="s">
        <v>167</v>
      </c>
      <c r="F29" s="75">
        <v>121</v>
      </c>
      <c r="G29" s="49">
        <v>213</v>
      </c>
      <c r="H29" s="99">
        <v>304.4</v>
      </c>
    </row>
    <row r="30" spans="1:8" ht="34.5" thickBot="1">
      <c r="A30" s="14"/>
      <c r="B30" s="15" t="s">
        <v>9</v>
      </c>
      <c r="C30" s="1">
        <v>928</v>
      </c>
      <c r="D30" s="74" t="s">
        <v>163</v>
      </c>
      <c r="E30" s="74" t="s">
        <v>167</v>
      </c>
      <c r="F30" s="75">
        <v>122</v>
      </c>
      <c r="G30" s="49"/>
      <c r="H30" s="99"/>
    </row>
    <row r="31" spans="1:8" ht="13.5" thickBot="1">
      <c r="A31" s="14"/>
      <c r="B31" s="15" t="s">
        <v>23</v>
      </c>
      <c r="C31" s="1">
        <v>928</v>
      </c>
      <c r="D31" s="74" t="s">
        <v>163</v>
      </c>
      <c r="E31" s="74" t="s">
        <v>167</v>
      </c>
      <c r="F31" s="75">
        <v>122</v>
      </c>
      <c r="G31" s="49">
        <v>262</v>
      </c>
      <c r="H31" s="99">
        <v>249.9</v>
      </c>
    </row>
    <row r="32" spans="1:8" ht="23.25" thickBot="1">
      <c r="A32" s="14" t="s">
        <v>24</v>
      </c>
      <c r="B32" s="15" t="s">
        <v>25</v>
      </c>
      <c r="C32" s="1">
        <v>928</v>
      </c>
      <c r="D32" s="74" t="s">
        <v>163</v>
      </c>
      <c r="E32" s="74" t="s">
        <v>167</v>
      </c>
      <c r="F32" s="75">
        <v>240</v>
      </c>
      <c r="G32" s="49"/>
      <c r="H32" s="119">
        <f>103+125</f>
        <v>228</v>
      </c>
    </row>
    <row r="33" spans="1:8" ht="23.25" thickBot="1">
      <c r="A33" s="14"/>
      <c r="B33" s="15" t="s">
        <v>26</v>
      </c>
      <c r="C33" s="1">
        <v>928</v>
      </c>
      <c r="D33" s="74" t="s">
        <v>163</v>
      </c>
      <c r="E33" s="74" t="s">
        <v>167</v>
      </c>
      <c r="F33" s="75">
        <v>242</v>
      </c>
      <c r="G33" s="49"/>
      <c r="H33" s="119">
        <f>103+125</f>
        <v>228</v>
      </c>
    </row>
    <row r="34" spans="1:8" ht="13.5" thickBot="1">
      <c r="A34" s="14"/>
      <c r="B34" s="15" t="s">
        <v>27</v>
      </c>
      <c r="C34" s="1">
        <v>928</v>
      </c>
      <c r="D34" s="74" t="s">
        <v>163</v>
      </c>
      <c r="E34" s="74" t="s">
        <v>167</v>
      </c>
      <c r="F34" s="75">
        <v>242</v>
      </c>
      <c r="G34" s="49">
        <v>221</v>
      </c>
      <c r="H34" s="119">
        <v>30</v>
      </c>
    </row>
    <row r="35" spans="1:8" ht="13.5" thickBot="1">
      <c r="A35" s="14"/>
      <c r="B35" s="15" t="s">
        <v>28</v>
      </c>
      <c r="C35" s="1">
        <v>928</v>
      </c>
      <c r="D35" s="74" t="s">
        <v>163</v>
      </c>
      <c r="E35" s="74" t="s">
        <v>167</v>
      </c>
      <c r="F35" s="75">
        <v>242</v>
      </c>
      <c r="G35" s="49">
        <v>222</v>
      </c>
      <c r="H35" s="119">
        <v>0</v>
      </c>
    </row>
    <row r="36" spans="1:8" ht="13.5" thickBot="1">
      <c r="A36" s="14"/>
      <c r="B36" s="15" t="s">
        <v>29</v>
      </c>
      <c r="C36" s="1">
        <v>928</v>
      </c>
      <c r="D36" s="74" t="s">
        <v>163</v>
      </c>
      <c r="E36" s="74" t="s">
        <v>167</v>
      </c>
      <c r="F36" s="75">
        <v>242</v>
      </c>
      <c r="G36" s="49">
        <v>223</v>
      </c>
      <c r="H36" s="119">
        <v>0</v>
      </c>
    </row>
    <row r="37" spans="1:8" ht="13.5" thickBot="1">
      <c r="A37" s="14"/>
      <c r="B37" s="15" t="s">
        <v>30</v>
      </c>
      <c r="C37" s="1">
        <v>928</v>
      </c>
      <c r="D37" s="74" t="s">
        <v>163</v>
      </c>
      <c r="E37" s="74" t="s">
        <v>167</v>
      </c>
      <c r="F37" s="75">
        <v>242</v>
      </c>
      <c r="G37" s="49">
        <v>224</v>
      </c>
      <c r="H37" s="119">
        <v>0</v>
      </c>
    </row>
    <row r="38" spans="1:8" ht="13.5" thickBot="1">
      <c r="A38" s="14"/>
      <c r="B38" s="15" t="s">
        <v>31</v>
      </c>
      <c r="C38" s="1">
        <v>928</v>
      </c>
      <c r="D38" s="74" t="s">
        <v>163</v>
      </c>
      <c r="E38" s="74" t="s">
        <v>167</v>
      </c>
      <c r="F38" s="75">
        <v>242</v>
      </c>
      <c r="G38" s="49">
        <v>225</v>
      </c>
      <c r="H38" s="119">
        <v>0</v>
      </c>
    </row>
    <row r="39" spans="1:8" ht="13.5" thickBot="1">
      <c r="A39" s="14"/>
      <c r="B39" s="15" t="s">
        <v>19</v>
      </c>
      <c r="C39" s="1">
        <v>928</v>
      </c>
      <c r="D39" s="74" t="s">
        <v>163</v>
      </c>
      <c r="E39" s="74" t="s">
        <v>167</v>
      </c>
      <c r="F39" s="75">
        <v>242</v>
      </c>
      <c r="G39" s="49">
        <v>226</v>
      </c>
      <c r="H39" s="119">
        <v>0</v>
      </c>
    </row>
    <row r="40" spans="1:8" ht="13.5" thickBot="1">
      <c r="A40" s="14"/>
      <c r="B40" s="15" t="s">
        <v>32</v>
      </c>
      <c r="C40" s="1">
        <v>928</v>
      </c>
      <c r="D40" s="74" t="s">
        <v>163</v>
      </c>
      <c r="E40" s="74" t="s">
        <v>167</v>
      </c>
      <c r="F40" s="75">
        <v>242</v>
      </c>
      <c r="G40" s="49">
        <v>290</v>
      </c>
      <c r="H40" s="119">
        <v>0</v>
      </c>
    </row>
    <row r="41" spans="1:8" ht="13.5" thickBot="1">
      <c r="A41" s="14"/>
      <c r="B41" s="15" t="s">
        <v>33</v>
      </c>
      <c r="C41" s="1">
        <v>928</v>
      </c>
      <c r="D41" s="74" t="s">
        <v>163</v>
      </c>
      <c r="E41" s="74" t="s">
        <v>167</v>
      </c>
      <c r="F41" s="75">
        <v>242</v>
      </c>
      <c r="G41" s="49">
        <v>310</v>
      </c>
      <c r="H41" s="119">
        <v>0</v>
      </c>
    </row>
    <row r="42" spans="1:8" ht="13.5" thickBot="1">
      <c r="A42" s="14"/>
      <c r="B42" s="15" t="s">
        <v>34</v>
      </c>
      <c r="C42" s="1">
        <v>928</v>
      </c>
      <c r="D42" s="74" t="s">
        <v>163</v>
      </c>
      <c r="E42" s="74" t="s">
        <v>167</v>
      </c>
      <c r="F42" s="75">
        <v>242</v>
      </c>
      <c r="G42" s="49">
        <v>340</v>
      </c>
      <c r="H42" s="119">
        <v>0</v>
      </c>
    </row>
    <row r="43" spans="1:8" ht="23.25" thickBot="1">
      <c r="A43" s="14"/>
      <c r="B43" s="15" t="s">
        <v>35</v>
      </c>
      <c r="C43" s="1">
        <v>928</v>
      </c>
      <c r="D43" s="74" t="s">
        <v>163</v>
      </c>
      <c r="E43" s="74" t="s">
        <v>167</v>
      </c>
      <c r="F43" s="75">
        <v>244</v>
      </c>
      <c r="G43" s="49"/>
      <c r="H43" s="119">
        <v>0</v>
      </c>
    </row>
    <row r="44" spans="1:8" ht="13.5" thickBot="1">
      <c r="A44" s="14"/>
      <c r="B44" s="15" t="s">
        <v>27</v>
      </c>
      <c r="C44" s="1">
        <v>928</v>
      </c>
      <c r="D44" s="74" t="s">
        <v>163</v>
      </c>
      <c r="E44" s="74" t="s">
        <v>167</v>
      </c>
      <c r="F44" s="75">
        <v>244</v>
      </c>
      <c r="G44" s="49">
        <v>221</v>
      </c>
      <c r="H44" s="119">
        <v>0</v>
      </c>
    </row>
    <row r="45" spans="1:8" ht="13.5" thickBot="1">
      <c r="A45" s="14"/>
      <c r="B45" s="15" t="s">
        <v>28</v>
      </c>
      <c r="C45" s="1">
        <v>928</v>
      </c>
      <c r="D45" s="74" t="s">
        <v>163</v>
      </c>
      <c r="E45" s="74" t="s">
        <v>167</v>
      </c>
      <c r="F45" s="75">
        <v>244</v>
      </c>
      <c r="G45" s="49">
        <v>222</v>
      </c>
      <c r="H45" s="119">
        <v>0</v>
      </c>
    </row>
    <row r="46" spans="1:8" ht="13.5" thickBot="1">
      <c r="A46" s="14"/>
      <c r="B46" s="15" t="s">
        <v>29</v>
      </c>
      <c r="C46" s="1">
        <v>928</v>
      </c>
      <c r="D46" s="74" t="s">
        <v>163</v>
      </c>
      <c r="E46" s="74" t="s">
        <v>167</v>
      </c>
      <c r="F46" s="75">
        <v>244</v>
      </c>
      <c r="G46" s="49">
        <v>223</v>
      </c>
      <c r="H46" s="119">
        <v>155</v>
      </c>
    </row>
    <row r="47" spans="1:8" ht="13.5" thickBot="1">
      <c r="A47" s="14"/>
      <c r="B47" s="15" t="s">
        <v>30</v>
      </c>
      <c r="C47" s="1">
        <v>928</v>
      </c>
      <c r="D47" s="74" t="s">
        <v>163</v>
      </c>
      <c r="E47" s="74" t="s">
        <v>167</v>
      </c>
      <c r="F47" s="75">
        <v>244</v>
      </c>
      <c r="G47" s="49">
        <v>224</v>
      </c>
      <c r="H47" s="119">
        <v>0</v>
      </c>
    </row>
    <row r="48" spans="1:8" ht="13.5" thickBot="1">
      <c r="A48" s="17"/>
      <c r="B48" s="18" t="s">
        <v>31</v>
      </c>
      <c r="C48" s="2">
        <v>928</v>
      </c>
      <c r="D48" s="74" t="s">
        <v>163</v>
      </c>
      <c r="E48" s="74" t="s">
        <v>167</v>
      </c>
      <c r="F48" s="3">
        <v>244</v>
      </c>
      <c r="G48" s="55">
        <v>225</v>
      </c>
      <c r="H48" s="120">
        <v>3</v>
      </c>
    </row>
    <row r="49" spans="1:8" ht="13.5" thickBot="1">
      <c r="A49" s="19"/>
      <c r="B49" s="18" t="s">
        <v>19</v>
      </c>
      <c r="C49" s="2">
        <v>928</v>
      </c>
      <c r="D49" s="74" t="s">
        <v>163</v>
      </c>
      <c r="E49" s="74" t="s">
        <v>167</v>
      </c>
      <c r="F49" s="3">
        <v>244</v>
      </c>
      <c r="G49" s="55">
        <v>226</v>
      </c>
      <c r="H49" s="106">
        <v>40</v>
      </c>
    </row>
    <row r="50" spans="1:8" ht="13.5" thickBot="1">
      <c r="A50" s="17"/>
      <c r="B50" s="18" t="s">
        <v>32</v>
      </c>
      <c r="C50" s="2">
        <v>928</v>
      </c>
      <c r="D50" s="74" t="s">
        <v>163</v>
      </c>
      <c r="E50" s="74" t="s">
        <v>167</v>
      </c>
      <c r="F50" s="3">
        <v>244</v>
      </c>
      <c r="G50" s="55">
        <v>290</v>
      </c>
      <c r="H50" s="100">
        <v>0</v>
      </c>
    </row>
    <row r="51" spans="1:8" ht="13.5" thickBot="1">
      <c r="A51" s="19"/>
      <c r="B51" s="18" t="s">
        <v>33</v>
      </c>
      <c r="C51" s="2">
        <v>928</v>
      </c>
      <c r="D51" s="74" t="s">
        <v>163</v>
      </c>
      <c r="E51" s="74" t="s">
        <v>167</v>
      </c>
      <c r="F51" s="3">
        <v>244</v>
      </c>
      <c r="G51" s="55">
        <v>310</v>
      </c>
      <c r="H51" s="101">
        <v>0</v>
      </c>
    </row>
    <row r="52" spans="1:8" ht="13.5" thickBot="1">
      <c r="A52" s="14"/>
      <c r="B52" s="15" t="s">
        <v>34</v>
      </c>
      <c r="C52" s="1">
        <v>928</v>
      </c>
      <c r="D52" s="74" t="s">
        <v>163</v>
      </c>
      <c r="E52" s="74" t="s">
        <v>167</v>
      </c>
      <c r="F52" s="75">
        <v>244</v>
      </c>
      <c r="G52" s="49">
        <v>340</v>
      </c>
      <c r="H52" s="99">
        <v>0</v>
      </c>
    </row>
    <row r="53" spans="1:8" ht="13.5" thickBot="1">
      <c r="A53" s="20" t="s">
        <v>36</v>
      </c>
      <c r="B53" s="21" t="s">
        <v>37</v>
      </c>
      <c r="C53" s="4">
        <v>928</v>
      </c>
      <c r="D53" s="76" t="s">
        <v>163</v>
      </c>
      <c r="E53" s="76"/>
      <c r="F53" s="77"/>
      <c r="G53" s="56"/>
      <c r="H53" s="102">
        <f>H54</f>
        <v>1.3</v>
      </c>
    </row>
    <row r="54" spans="1:8" ht="13.5" thickBot="1">
      <c r="A54" s="14" t="s">
        <v>38</v>
      </c>
      <c r="B54" s="15" t="s">
        <v>39</v>
      </c>
      <c r="C54" s="1">
        <v>928</v>
      </c>
      <c r="D54" s="74" t="s">
        <v>163</v>
      </c>
      <c r="E54" s="74" t="s">
        <v>169</v>
      </c>
      <c r="F54" s="75">
        <v>800</v>
      </c>
      <c r="G54" s="49"/>
      <c r="H54" s="119">
        <f>H55+H60</f>
        <v>1.3</v>
      </c>
    </row>
    <row r="55" spans="1:8" ht="13.5" thickBot="1">
      <c r="A55" s="14" t="s">
        <v>212</v>
      </c>
      <c r="B55" s="152" t="s">
        <v>209</v>
      </c>
      <c r="C55" s="153">
        <v>928</v>
      </c>
      <c r="D55" s="74" t="s">
        <v>163</v>
      </c>
      <c r="E55" s="74" t="s">
        <v>169</v>
      </c>
      <c r="F55" s="75">
        <v>830</v>
      </c>
      <c r="G55" s="49"/>
      <c r="H55" s="99">
        <v>0</v>
      </c>
    </row>
    <row r="56" spans="1:8" ht="57" thickBot="1">
      <c r="A56" s="155"/>
      <c r="B56" s="156" t="s">
        <v>210</v>
      </c>
      <c r="C56" s="154">
        <v>928</v>
      </c>
      <c r="D56" s="74" t="s">
        <v>163</v>
      </c>
      <c r="E56" s="74" t="s">
        <v>169</v>
      </c>
      <c r="F56" s="75">
        <v>831</v>
      </c>
      <c r="G56" s="49"/>
      <c r="H56" s="99">
        <v>0</v>
      </c>
    </row>
    <row r="57" spans="1:8" ht="13.5" thickBot="1">
      <c r="A57" s="14"/>
      <c r="B57" s="152" t="s">
        <v>10</v>
      </c>
      <c r="C57" s="1">
        <v>928</v>
      </c>
      <c r="D57" s="74" t="s">
        <v>163</v>
      </c>
      <c r="E57" s="74" t="s">
        <v>169</v>
      </c>
      <c r="F57" s="75">
        <v>831</v>
      </c>
      <c r="G57" s="49">
        <v>211</v>
      </c>
      <c r="H57" s="99">
        <v>0</v>
      </c>
    </row>
    <row r="58" spans="1:8" ht="13.5" thickBot="1">
      <c r="A58" s="14"/>
      <c r="B58" s="152" t="s">
        <v>11</v>
      </c>
      <c r="C58" s="1">
        <v>928</v>
      </c>
      <c r="D58" s="74" t="s">
        <v>163</v>
      </c>
      <c r="E58" s="74" t="s">
        <v>169</v>
      </c>
      <c r="F58" s="75">
        <v>831</v>
      </c>
      <c r="G58" s="49">
        <v>213</v>
      </c>
      <c r="H58" s="99">
        <v>0</v>
      </c>
    </row>
    <row r="59" spans="1:8" ht="13.5" thickBot="1">
      <c r="A59" s="14"/>
      <c r="B59" s="152" t="s">
        <v>32</v>
      </c>
      <c r="C59" s="1">
        <v>928</v>
      </c>
      <c r="D59" s="74" t="s">
        <v>163</v>
      </c>
      <c r="E59" s="74" t="s">
        <v>169</v>
      </c>
      <c r="F59" s="75">
        <v>831</v>
      </c>
      <c r="G59" s="49">
        <v>290</v>
      </c>
      <c r="H59" s="99">
        <v>0</v>
      </c>
    </row>
    <row r="60" spans="1:8" ht="23.25" thickBot="1">
      <c r="A60" s="14" t="s">
        <v>211</v>
      </c>
      <c r="B60" s="15" t="s">
        <v>40</v>
      </c>
      <c r="C60" s="1">
        <v>928</v>
      </c>
      <c r="D60" s="74" t="s">
        <v>163</v>
      </c>
      <c r="E60" s="74" t="s">
        <v>169</v>
      </c>
      <c r="F60" s="75">
        <v>850</v>
      </c>
      <c r="G60" s="49"/>
      <c r="H60" s="99">
        <f>H61</f>
        <v>1.3</v>
      </c>
    </row>
    <row r="61" spans="1:8" ht="23.25" thickBot="1">
      <c r="A61" s="14"/>
      <c r="B61" s="15" t="s">
        <v>41</v>
      </c>
      <c r="C61" s="1">
        <v>928</v>
      </c>
      <c r="D61" s="74" t="s">
        <v>163</v>
      </c>
      <c r="E61" s="74" t="s">
        <v>169</v>
      </c>
      <c r="F61" s="75">
        <v>851</v>
      </c>
      <c r="G61" s="49"/>
      <c r="H61" s="99">
        <v>1.3</v>
      </c>
    </row>
    <row r="62" spans="1:8" ht="13.5" thickBot="1">
      <c r="A62" s="14"/>
      <c r="B62" s="15" t="s">
        <v>32</v>
      </c>
      <c r="C62" s="1">
        <v>928</v>
      </c>
      <c r="D62" s="74" t="s">
        <v>163</v>
      </c>
      <c r="E62" s="74" t="s">
        <v>169</v>
      </c>
      <c r="F62" s="75">
        <v>851</v>
      </c>
      <c r="G62" s="49">
        <v>290</v>
      </c>
      <c r="H62" s="99">
        <v>1.3</v>
      </c>
    </row>
    <row r="63" spans="1:8" ht="41.25" thickBot="1">
      <c r="A63" s="22"/>
      <c r="B63" s="23" t="s">
        <v>43</v>
      </c>
      <c r="C63" s="78"/>
      <c r="D63" s="79"/>
      <c r="E63" s="79"/>
      <c r="F63" s="80"/>
      <c r="G63" s="57"/>
      <c r="H63" s="103">
        <f>H64+H151+H164+H193+H199+H213+H244+H254</f>
        <v>80248.49600999999</v>
      </c>
    </row>
    <row r="64" spans="1:8" ht="13.5" thickBot="1">
      <c r="A64" s="24">
        <v>2</v>
      </c>
      <c r="B64" s="25" t="s">
        <v>2</v>
      </c>
      <c r="C64" s="5">
        <v>966</v>
      </c>
      <c r="D64" s="81" t="s">
        <v>162</v>
      </c>
      <c r="E64" s="81"/>
      <c r="F64" s="82"/>
      <c r="G64" s="58"/>
      <c r="H64" s="104">
        <f>H65+H114+H118</f>
        <v>19904.796010000002</v>
      </c>
    </row>
    <row r="65" spans="1:8" ht="45.75" thickBot="1">
      <c r="A65" s="26" t="s">
        <v>44</v>
      </c>
      <c r="B65" s="27" t="s">
        <v>45</v>
      </c>
      <c r="C65" s="6">
        <v>966</v>
      </c>
      <c r="D65" s="83" t="s">
        <v>170</v>
      </c>
      <c r="E65" s="83"/>
      <c r="F65" s="84"/>
      <c r="G65" s="59"/>
      <c r="H65" s="105">
        <f>H66+H72+H101+H110</f>
        <v>18539.39601</v>
      </c>
    </row>
    <row r="66" spans="1:8" ht="13.5" thickBot="1">
      <c r="A66" s="122" t="s">
        <v>46</v>
      </c>
      <c r="B66" s="123" t="s">
        <v>47</v>
      </c>
      <c r="C66" s="124">
        <v>966</v>
      </c>
      <c r="D66" s="125" t="s">
        <v>170</v>
      </c>
      <c r="E66" s="125" t="s">
        <v>173</v>
      </c>
      <c r="F66" s="127">
        <v>100</v>
      </c>
      <c r="G66" s="128"/>
      <c r="H66" s="121">
        <v>1117.2</v>
      </c>
    </row>
    <row r="67" spans="1:8" ht="23.25" thickBot="1">
      <c r="A67" s="14" t="s">
        <v>48</v>
      </c>
      <c r="B67" s="15" t="s">
        <v>8</v>
      </c>
      <c r="C67" s="1">
        <v>966</v>
      </c>
      <c r="D67" s="74" t="s">
        <v>170</v>
      </c>
      <c r="E67" s="74" t="s">
        <v>173</v>
      </c>
      <c r="F67" s="75">
        <v>120</v>
      </c>
      <c r="G67" s="49"/>
      <c r="H67" s="99">
        <v>1117.2</v>
      </c>
    </row>
    <row r="68" spans="1:8" ht="21.75" thickBot="1">
      <c r="A68" s="14"/>
      <c r="B68" s="16" t="s">
        <v>9</v>
      </c>
      <c r="C68" s="1">
        <v>966</v>
      </c>
      <c r="D68" s="74" t="s">
        <v>170</v>
      </c>
      <c r="E68" s="74" t="s">
        <v>173</v>
      </c>
      <c r="F68" s="75">
        <v>121</v>
      </c>
      <c r="G68" s="49"/>
      <c r="H68" s="99"/>
    </row>
    <row r="69" spans="1:8" ht="13.5" thickBot="1">
      <c r="A69" s="14"/>
      <c r="B69" s="16" t="s">
        <v>10</v>
      </c>
      <c r="C69" s="1">
        <v>966</v>
      </c>
      <c r="D69" s="74" t="s">
        <v>170</v>
      </c>
      <c r="E69" s="74" t="s">
        <v>173</v>
      </c>
      <c r="F69" s="75">
        <v>121</v>
      </c>
      <c r="G69" s="49">
        <v>211</v>
      </c>
      <c r="H69" s="119">
        <v>888.2</v>
      </c>
    </row>
    <row r="70" spans="1:8" ht="13.5" thickBot="1">
      <c r="A70" s="14"/>
      <c r="B70" s="16" t="s">
        <v>49</v>
      </c>
      <c r="C70" s="1">
        <v>966</v>
      </c>
      <c r="D70" s="74" t="s">
        <v>170</v>
      </c>
      <c r="E70" s="74" t="s">
        <v>173</v>
      </c>
      <c r="F70" s="75">
        <v>121</v>
      </c>
      <c r="G70" s="49">
        <v>212</v>
      </c>
      <c r="H70" s="119">
        <v>0</v>
      </c>
    </row>
    <row r="71" spans="1:8" ht="13.5" thickBot="1">
      <c r="A71" s="14"/>
      <c r="B71" s="16" t="s">
        <v>11</v>
      </c>
      <c r="C71" s="1">
        <v>966</v>
      </c>
      <c r="D71" s="74" t="s">
        <v>170</v>
      </c>
      <c r="E71" s="74" t="s">
        <v>173</v>
      </c>
      <c r="F71" s="75">
        <v>121</v>
      </c>
      <c r="G71" s="49">
        <v>213</v>
      </c>
      <c r="H71" s="119">
        <v>229</v>
      </c>
    </row>
    <row r="72" spans="1:8" ht="34.5" thickBot="1">
      <c r="A72" s="122" t="s">
        <v>50</v>
      </c>
      <c r="B72" s="123" t="s">
        <v>51</v>
      </c>
      <c r="C72" s="124">
        <v>966</v>
      </c>
      <c r="D72" s="125" t="s">
        <v>170</v>
      </c>
      <c r="E72" s="126" t="s">
        <v>172</v>
      </c>
      <c r="F72" s="127"/>
      <c r="G72" s="128"/>
      <c r="H72" s="121">
        <f>H74+H79</f>
        <v>17200.9</v>
      </c>
    </row>
    <row r="73" spans="1:8" ht="57" thickBot="1">
      <c r="A73" s="14"/>
      <c r="B73" s="15" t="s">
        <v>52</v>
      </c>
      <c r="C73" s="1">
        <v>966</v>
      </c>
      <c r="D73" s="74" t="s">
        <v>170</v>
      </c>
      <c r="E73" s="85" t="s">
        <v>172</v>
      </c>
      <c r="F73" s="75">
        <v>100</v>
      </c>
      <c r="G73" s="49"/>
      <c r="H73" s="119">
        <v>15124.2</v>
      </c>
    </row>
    <row r="74" spans="1:8" ht="23.25" thickBot="1">
      <c r="A74" s="17" t="s">
        <v>53</v>
      </c>
      <c r="B74" s="18" t="s">
        <v>8</v>
      </c>
      <c r="C74" s="2">
        <v>966</v>
      </c>
      <c r="D74" s="74" t="s">
        <v>170</v>
      </c>
      <c r="E74" s="85" t="s">
        <v>172</v>
      </c>
      <c r="F74" s="3">
        <v>120</v>
      </c>
      <c r="G74" s="55"/>
      <c r="H74" s="120">
        <v>15124.2</v>
      </c>
    </row>
    <row r="75" spans="1:8" ht="34.5" thickBot="1">
      <c r="A75" s="17"/>
      <c r="B75" s="18" t="s">
        <v>9</v>
      </c>
      <c r="C75" s="2">
        <v>966</v>
      </c>
      <c r="D75" s="74" t="s">
        <v>170</v>
      </c>
      <c r="E75" s="85" t="s">
        <v>172</v>
      </c>
      <c r="F75" s="3">
        <v>121</v>
      </c>
      <c r="G75" s="55"/>
      <c r="H75" s="100">
        <v>15124.2</v>
      </c>
    </row>
    <row r="76" spans="1:8" ht="13.5" thickBot="1">
      <c r="A76" s="17"/>
      <c r="B76" s="145" t="s">
        <v>10</v>
      </c>
      <c r="C76" s="146">
        <v>966</v>
      </c>
      <c r="D76" s="147" t="s">
        <v>170</v>
      </c>
      <c r="E76" s="148" t="s">
        <v>172</v>
      </c>
      <c r="F76" s="149">
        <v>121</v>
      </c>
      <c r="G76" s="150">
        <v>211</v>
      </c>
      <c r="H76" s="151">
        <v>11648.5</v>
      </c>
    </row>
    <row r="77" spans="1:8" ht="13.5" thickBot="1">
      <c r="A77" s="17"/>
      <c r="B77" s="145" t="s">
        <v>49</v>
      </c>
      <c r="C77" s="146">
        <v>966</v>
      </c>
      <c r="D77" s="147" t="s">
        <v>170</v>
      </c>
      <c r="E77" s="148" t="s">
        <v>172</v>
      </c>
      <c r="F77" s="149">
        <v>121</v>
      </c>
      <c r="G77" s="150">
        <v>212</v>
      </c>
      <c r="H77" s="151">
        <v>0.6</v>
      </c>
    </row>
    <row r="78" spans="1:8" ht="13.5" thickBot="1">
      <c r="A78" s="17"/>
      <c r="B78" s="18" t="s">
        <v>11</v>
      </c>
      <c r="C78" s="2">
        <v>966</v>
      </c>
      <c r="D78" s="74" t="s">
        <v>170</v>
      </c>
      <c r="E78" s="85" t="s">
        <v>172</v>
      </c>
      <c r="F78" s="3">
        <v>121</v>
      </c>
      <c r="G78" s="55">
        <v>213</v>
      </c>
      <c r="H78" s="100">
        <v>3475.1</v>
      </c>
    </row>
    <row r="79" spans="1:8" ht="23.25" thickBot="1">
      <c r="A79" s="17" t="s">
        <v>54</v>
      </c>
      <c r="B79" s="28" t="s">
        <v>55</v>
      </c>
      <c r="C79" s="2">
        <v>966</v>
      </c>
      <c r="D79" s="74" t="s">
        <v>170</v>
      </c>
      <c r="E79" s="85" t="s">
        <v>172</v>
      </c>
      <c r="F79" s="3">
        <v>200</v>
      </c>
      <c r="G79" s="55"/>
      <c r="H79" s="120">
        <f>20+2734.6-507.9-20-150</f>
        <v>2076.7</v>
      </c>
    </row>
    <row r="80" spans="1:8" ht="23.25" thickBot="1">
      <c r="A80" s="19"/>
      <c r="B80" s="18" t="s">
        <v>25</v>
      </c>
      <c r="C80" s="2">
        <v>966</v>
      </c>
      <c r="D80" s="74" t="s">
        <v>170</v>
      </c>
      <c r="E80" s="85" t="s">
        <v>172</v>
      </c>
      <c r="F80" s="3">
        <v>240</v>
      </c>
      <c r="G80" s="55"/>
      <c r="H80" s="101" t="s">
        <v>166</v>
      </c>
    </row>
    <row r="81" spans="1:8" ht="21.75" thickBot="1">
      <c r="A81" s="19"/>
      <c r="B81" s="28" t="s">
        <v>26</v>
      </c>
      <c r="C81" s="2">
        <v>966</v>
      </c>
      <c r="D81" s="74" t="s">
        <v>170</v>
      </c>
      <c r="E81" s="85" t="s">
        <v>172</v>
      </c>
      <c r="F81" s="3">
        <v>242</v>
      </c>
      <c r="G81" s="55"/>
      <c r="H81" s="106"/>
    </row>
    <row r="82" spans="1:8" ht="13.5" thickBot="1">
      <c r="A82" s="19"/>
      <c r="B82" s="18" t="s">
        <v>27</v>
      </c>
      <c r="C82" s="2">
        <v>966</v>
      </c>
      <c r="D82" s="74" t="s">
        <v>170</v>
      </c>
      <c r="E82" s="85" t="s">
        <v>172</v>
      </c>
      <c r="F82" s="3">
        <v>242</v>
      </c>
      <c r="G82" s="55">
        <v>221</v>
      </c>
      <c r="H82" s="106">
        <v>83.1</v>
      </c>
    </row>
    <row r="83" spans="1:8" ht="13.5" thickBot="1">
      <c r="A83" s="19"/>
      <c r="B83" s="18" t="s">
        <v>28</v>
      </c>
      <c r="C83" s="2">
        <v>966</v>
      </c>
      <c r="D83" s="74" t="s">
        <v>170</v>
      </c>
      <c r="E83" s="85" t="s">
        <v>172</v>
      </c>
      <c r="F83" s="3">
        <v>242</v>
      </c>
      <c r="G83" s="55">
        <v>222</v>
      </c>
      <c r="H83" s="106"/>
    </row>
    <row r="84" spans="1:8" ht="13.5" thickBot="1">
      <c r="A84" s="19"/>
      <c r="B84" s="18" t="s">
        <v>29</v>
      </c>
      <c r="C84" s="2">
        <v>966</v>
      </c>
      <c r="D84" s="74" t="s">
        <v>170</v>
      </c>
      <c r="E84" s="85" t="s">
        <v>172</v>
      </c>
      <c r="F84" s="3">
        <v>242</v>
      </c>
      <c r="G84" s="55">
        <v>223</v>
      </c>
      <c r="H84" s="106"/>
    </row>
    <row r="85" spans="1:8" ht="13.5" thickBot="1">
      <c r="A85" s="19"/>
      <c r="B85" s="18" t="s">
        <v>30</v>
      </c>
      <c r="C85" s="2">
        <v>966</v>
      </c>
      <c r="D85" s="74" t="s">
        <v>170</v>
      </c>
      <c r="E85" s="85" t="s">
        <v>172</v>
      </c>
      <c r="F85" s="3">
        <v>242</v>
      </c>
      <c r="G85" s="55">
        <v>224</v>
      </c>
      <c r="H85" s="106"/>
    </row>
    <row r="86" spans="1:8" ht="13.5" thickBot="1">
      <c r="A86" s="19"/>
      <c r="B86" s="18" t="s">
        <v>31</v>
      </c>
      <c r="C86" s="2">
        <v>966</v>
      </c>
      <c r="D86" s="74" t="s">
        <v>170</v>
      </c>
      <c r="E86" s="85" t="s">
        <v>172</v>
      </c>
      <c r="F86" s="3">
        <v>242</v>
      </c>
      <c r="G86" s="55">
        <v>225</v>
      </c>
      <c r="H86" s="106"/>
    </row>
    <row r="87" spans="1:8" ht="13.5" thickBot="1">
      <c r="A87" s="19"/>
      <c r="B87" s="18" t="s">
        <v>19</v>
      </c>
      <c r="C87" s="2">
        <v>966</v>
      </c>
      <c r="D87" s="74" t="s">
        <v>170</v>
      </c>
      <c r="E87" s="85" t="s">
        <v>172</v>
      </c>
      <c r="F87" s="3">
        <v>242</v>
      </c>
      <c r="G87" s="55">
        <v>226</v>
      </c>
      <c r="H87" s="106">
        <f>957.7-207.9-20</f>
        <v>729.8000000000001</v>
      </c>
    </row>
    <row r="88" spans="1:8" ht="13.5" thickBot="1">
      <c r="A88" s="19"/>
      <c r="B88" s="18" t="s">
        <v>32</v>
      </c>
      <c r="C88" s="2">
        <v>966</v>
      </c>
      <c r="D88" s="74" t="s">
        <v>170</v>
      </c>
      <c r="E88" s="85" t="s">
        <v>172</v>
      </c>
      <c r="F88" s="3">
        <v>242</v>
      </c>
      <c r="G88" s="55">
        <v>290</v>
      </c>
      <c r="H88" s="106"/>
    </row>
    <row r="89" spans="1:8" ht="13.5" thickBot="1">
      <c r="A89" s="19"/>
      <c r="B89" s="18" t="s">
        <v>33</v>
      </c>
      <c r="C89" s="2">
        <v>966</v>
      </c>
      <c r="D89" s="74" t="s">
        <v>170</v>
      </c>
      <c r="E89" s="85" t="s">
        <v>172</v>
      </c>
      <c r="F89" s="3">
        <v>242</v>
      </c>
      <c r="G89" s="55">
        <v>310</v>
      </c>
      <c r="H89" s="106">
        <v>398.3</v>
      </c>
    </row>
    <row r="90" spans="1:8" ht="13.5" thickBot="1">
      <c r="A90" s="19"/>
      <c r="B90" s="18" t="s">
        <v>34</v>
      </c>
      <c r="C90" s="2">
        <v>966</v>
      </c>
      <c r="D90" s="74" t="s">
        <v>170</v>
      </c>
      <c r="E90" s="85" t="s">
        <v>172</v>
      </c>
      <c r="F90" s="3">
        <v>242</v>
      </c>
      <c r="G90" s="55">
        <v>340</v>
      </c>
      <c r="H90" s="106">
        <v>100</v>
      </c>
    </row>
    <row r="91" spans="1:8" ht="13.5" thickBot="1">
      <c r="A91" s="19"/>
      <c r="B91" s="28" t="s">
        <v>35</v>
      </c>
      <c r="C91" s="2">
        <v>966</v>
      </c>
      <c r="D91" s="74" t="s">
        <v>170</v>
      </c>
      <c r="E91" s="85" t="s">
        <v>172</v>
      </c>
      <c r="F91" s="3">
        <v>244</v>
      </c>
      <c r="G91" s="55"/>
      <c r="H91" s="106"/>
    </row>
    <row r="92" spans="1:8" ht="13.5" thickBot="1">
      <c r="A92" s="19"/>
      <c r="B92" s="18" t="s">
        <v>27</v>
      </c>
      <c r="C92" s="2">
        <v>966</v>
      </c>
      <c r="D92" s="74" t="s">
        <v>170</v>
      </c>
      <c r="E92" s="85" t="s">
        <v>172</v>
      </c>
      <c r="F92" s="3">
        <v>244</v>
      </c>
      <c r="G92" s="55">
        <v>221</v>
      </c>
      <c r="H92" s="106">
        <v>20</v>
      </c>
    </row>
    <row r="93" spans="1:8" ht="13.5" thickBot="1">
      <c r="A93" s="19"/>
      <c r="B93" s="18" t="s">
        <v>28</v>
      </c>
      <c r="C93" s="2">
        <v>966</v>
      </c>
      <c r="D93" s="74" t="s">
        <v>170</v>
      </c>
      <c r="E93" s="85" t="s">
        <v>172</v>
      </c>
      <c r="F93" s="3">
        <v>244</v>
      </c>
      <c r="G93" s="55">
        <v>222</v>
      </c>
      <c r="H93" s="106">
        <v>193.2</v>
      </c>
    </row>
    <row r="94" spans="1:8" ht="13.5" thickBot="1">
      <c r="A94" s="19"/>
      <c r="B94" s="18" t="s">
        <v>29</v>
      </c>
      <c r="C94" s="2">
        <v>966</v>
      </c>
      <c r="D94" s="74" t="s">
        <v>170</v>
      </c>
      <c r="E94" s="85" t="s">
        <v>172</v>
      </c>
      <c r="F94" s="3">
        <v>244</v>
      </c>
      <c r="G94" s="55">
        <v>223</v>
      </c>
      <c r="H94" s="106">
        <v>62</v>
      </c>
    </row>
    <row r="95" spans="1:8" ht="13.5" thickBot="1">
      <c r="A95" s="19"/>
      <c r="B95" s="18" t="s">
        <v>30</v>
      </c>
      <c r="C95" s="2">
        <v>966</v>
      </c>
      <c r="D95" s="74" t="s">
        <v>170</v>
      </c>
      <c r="E95" s="85" t="s">
        <v>172</v>
      </c>
      <c r="F95" s="3">
        <v>244</v>
      </c>
      <c r="G95" s="55">
        <v>224</v>
      </c>
      <c r="H95" s="106"/>
    </row>
    <row r="96" spans="1:8" ht="13.5" thickBot="1">
      <c r="A96" s="19"/>
      <c r="B96" s="18" t="s">
        <v>31</v>
      </c>
      <c r="C96" s="2">
        <v>966</v>
      </c>
      <c r="D96" s="74" t="s">
        <v>170</v>
      </c>
      <c r="E96" s="85" t="s">
        <v>172</v>
      </c>
      <c r="F96" s="3">
        <v>244</v>
      </c>
      <c r="G96" s="55">
        <v>225</v>
      </c>
      <c r="H96" s="106"/>
    </row>
    <row r="97" spans="1:8" ht="13.5" thickBot="1">
      <c r="A97" s="19"/>
      <c r="B97" s="18" t="s">
        <v>19</v>
      </c>
      <c r="C97" s="2">
        <v>966</v>
      </c>
      <c r="D97" s="74" t="s">
        <v>170</v>
      </c>
      <c r="E97" s="85" t="s">
        <v>172</v>
      </c>
      <c r="F97" s="3">
        <v>244</v>
      </c>
      <c r="G97" s="55">
        <v>226</v>
      </c>
      <c r="H97" s="106">
        <v>290.3</v>
      </c>
    </row>
    <row r="98" spans="1:8" ht="13.5" thickBot="1">
      <c r="A98" s="19"/>
      <c r="B98" s="18" t="s">
        <v>32</v>
      </c>
      <c r="C98" s="2">
        <v>966</v>
      </c>
      <c r="D98" s="74" t="s">
        <v>170</v>
      </c>
      <c r="E98" s="85" t="s">
        <v>172</v>
      </c>
      <c r="F98" s="3">
        <v>244</v>
      </c>
      <c r="G98" s="55">
        <v>290</v>
      </c>
      <c r="H98" s="106"/>
    </row>
    <row r="99" spans="1:8" ht="13.5" thickBot="1">
      <c r="A99" s="19"/>
      <c r="B99" s="18" t="s">
        <v>33</v>
      </c>
      <c r="C99" s="2">
        <v>966</v>
      </c>
      <c r="D99" s="157" t="s">
        <v>170</v>
      </c>
      <c r="E99" s="85" t="s">
        <v>172</v>
      </c>
      <c r="F99" s="3">
        <v>244</v>
      </c>
      <c r="G99" s="55">
        <v>310</v>
      </c>
      <c r="H99" s="106"/>
    </row>
    <row r="100" spans="1:8" ht="13.5" thickBot="1">
      <c r="A100" s="164"/>
      <c r="B100" s="169" t="s">
        <v>34</v>
      </c>
      <c r="C100" s="174">
        <v>966</v>
      </c>
      <c r="D100" s="177" t="s">
        <v>170</v>
      </c>
      <c r="E100" s="177" t="s">
        <v>172</v>
      </c>
      <c r="F100" s="174">
        <v>244</v>
      </c>
      <c r="G100" s="183">
        <v>340</v>
      </c>
      <c r="H100" s="187">
        <f>350-150</f>
        <v>200</v>
      </c>
    </row>
    <row r="101" spans="1:8" ht="13.5" thickBot="1">
      <c r="A101" s="199" t="s">
        <v>194</v>
      </c>
      <c r="B101" s="200" t="s">
        <v>39</v>
      </c>
      <c r="C101" s="201">
        <v>966</v>
      </c>
      <c r="D101" s="202" t="s">
        <v>170</v>
      </c>
      <c r="E101" s="202" t="s">
        <v>172</v>
      </c>
      <c r="F101" s="201">
        <v>800</v>
      </c>
      <c r="G101" s="203"/>
      <c r="H101" s="204">
        <f>H102+H107</f>
        <v>215.69601</v>
      </c>
    </row>
    <row r="102" spans="1:8" ht="23.25" thickBot="1">
      <c r="A102" s="205" t="s">
        <v>57</v>
      </c>
      <c r="B102" s="206" t="s">
        <v>209</v>
      </c>
      <c r="C102" s="207">
        <v>966</v>
      </c>
      <c r="D102" s="208" t="s">
        <v>170</v>
      </c>
      <c r="E102" s="208" t="s">
        <v>172</v>
      </c>
      <c r="F102" s="209">
        <v>830</v>
      </c>
      <c r="G102" s="210"/>
      <c r="H102" s="211">
        <f>H104+H105+H106</f>
        <v>212.69601</v>
      </c>
    </row>
    <row r="103" spans="1:8" ht="57" thickBot="1">
      <c r="A103" s="212"/>
      <c r="B103" s="213" t="s">
        <v>210</v>
      </c>
      <c r="C103" s="214">
        <v>966</v>
      </c>
      <c r="D103" s="215" t="s">
        <v>170</v>
      </c>
      <c r="E103" s="215" t="s">
        <v>172</v>
      </c>
      <c r="F103" s="154">
        <v>831</v>
      </c>
      <c r="G103" s="186"/>
      <c r="H103" s="191">
        <v>0</v>
      </c>
    </row>
    <row r="104" spans="1:8" ht="12.75">
      <c r="A104" s="192"/>
      <c r="B104" s="193" t="s">
        <v>10</v>
      </c>
      <c r="C104" s="194">
        <v>966</v>
      </c>
      <c r="D104" s="195" t="s">
        <v>170</v>
      </c>
      <c r="E104" s="195" t="s">
        <v>172</v>
      </c>
      <c r="F104" s="196">
        <v>831</v>
      </c>
      <c r="G104" s="197">
        <v>211</v>
      </c>
      <c r="H104" s="198">
        <v>0</v>
      </c>
    </row>
    <row r="105" spans="1:8" ht="12.75">
      <c r="A105" s="165"/>
      <c r="B105" s="170" t="s">
        <v>11</v>
      </c>
      <c r="C105" s="175">
        <v>966</v>
      </c>
      <c r="D105" s="178" t="s">
        <v>170</v>
      </c>
      <c r="E105" s="178" t="s">
        <v>172</v>
      </c>
      <c r="F105" s="182">
        <v>831</v>
      </c>
      <c r="G105" s="184">
        <v>213</v>
      </c>
      <c r="H105" s="188">
        <v>0</v>
      </c>
    </row>
    <row r="106" spans="1:8" ht="12.75">
      <c r="A106" s="165"/>
      <c r="B106" s="170" t="s">
        <v>32</v>
      </c>
      <c r="C106" s="175">
        <v>966</v>
      </c>
      <c r="D106" s="178" t="s">
        <v>170</v>
      </c>
      <c r="E106" s="178" t="s">
        <v>172</v>
      </c>
      <c r="F106" s="182">
        <v>831</v>
      </c>
      <c r="G106" s="184">
        <v>290</v>
      </c>
      <c r="H106" s="188">
        <f>(23523.03+146664.84+26254.07+16254.07)/1000</f>
        <v>212.69601</v>
      </c>
    </row>
    <row r="107" spans="1:8" ht="22.5">
      <c r="A107" s="166" t="s">
        <v>213</v>
      </c>
      <c r="B107" s="171" t="s">
        <v>40</v>
      </c>
      <c r="C107" s="175">
        <v>966</v>
      </c>
      <c r="D107" s="178" t="s">
        <v>170</v>
      </c>
      <c r="E107" s="181" t="s">
        <v>172</v>
      </c>
      <c r="F107" s="175">
        <v>850</v>
      </c>
      <c r="G107" s="185"/>
      <c r="H107" s="189">
        <v>3</v>
      </c>
    </row>
    <row r="108" spans="1:8" ht="22.5">
      <c r="A108" s="166"/>
      <c r="B108" s="171" t="s">
        <v>41</v>
      </c>
      <c r="C108" s="175">
        <v>966</v>
      </c>
      <c r="D108" s="178" t="s">
        <v>170</v>
      </c>
      <c r="E108" s="181" t="s">
        <v>172</v>
      </c>
      <c r="F108" s="175">
        <v>851</v>
      </c>
      <c r="G108" s="185"/>
      <c r="H108" s="189">
        <v>3</v>
      </c>
    </row>
    <row r="109" spans="1:8" ht="13.5" thickBot="1">
      <c r="A109" s="166"/>
      <c r="B109" s="171" t="s">
        <v>32</v>
      </c>
      <c r="C109" s="175">
        <v>966</v>
      </c>
      <c r="D109" s="178" t="s">
        <v>170</v>
      </c>
      <c r="E109" s="181" t="s">
        <v>172</v>
      </c>
      <c r="F109" s="235">
        <v>851</v>
      </c>
      <c r="G109" s="185">
        <v>290</v>
      </c>
      <c r="H109" s="189">
        <v>3</v>
      </c>
    </row>
    <row r="110" spans="1:8" ht="45.75" thickBot="1">
      <c r="A110" s="167" t="s">
        <v>195</v>
      </c>
      <c r="B110" s="172" t="s">
        <v>56</v>
      </c>
      <c r="C110" s="176">
        <v>966</v>
      </c>
      <c r="D110" s="179" t="s">
        <v>170</v>
      </c>
      <c r="E110" s="229" t="s">
        <v>171</v>
      </c>
      <c r="F110" s="201">
        <v>200</v>
      </c>
      <c r="G110" s="234"/>
      <c r="H110" s="190">
        <v>5.6</v>
      </c>
    </row>
    <row r="111" spans="1:8" ht="23.25" thickBot="1">
      <c r="A111" s="168" t="s">
        <v>196</v>
      </c>
      <c r="B111" s="173" t="s">
        <v>25</v>
      </c>
      <c r="C111" s="154">
        <v>966</v>
      </c>
      <c r="D111" s="180" t="s">
        <v>170</v>
      </c>
      <c r="E111" s="230" t="s">
        <v>171</v>
      </c>
      <c r="F111" s="154">
        <v>240</v>
      </c>
      <c r="G111" s="186"/>
      <c r="H111" s="118">
        <v>5.6</v>
      </c>
    </row>
    <row r="112" spans="1:8" ht="13.5" thickBot="1">
      <c r="A112" s="111"/>
      <c r="B112" s="113" t="s">
        <v>35</v>
      </c>
      <c r="C112" s="112">
        <v>966</v>
      </c>
      <c r="D112" s="225" t="s">
        <v>170</v>
      </c>
      <c r="E112" s="230" t="s">
        <v>171</v>
      </c>
      <c r="F112" s="154">
        <v>244</v>
      </c>
      <c r="G112" s="186"/>
      <c r="H112" s="118"/>
    </row>
    <row r="113" spans="1:8" ht="13.5" thickBot="1">
      <c r="A113" s="138"/>
      <c r="B113" s="139" t="s">
        <v>28</v>
      </c>
      <c r="C113" s="140">
        <v>966</v>
      </c>
      <c r="D113" s="141" t="s">
        <v>170</v>
      </c>
      <c r="E113" s="226" t="s">
        <v>171</v>
      </c>
      <c r="F113" s="227">
        <v>244</v>
      </c>
      <c r="G113" s="210">
        <v>222</v>
      </c>
      <c r="H113" s="238">
        <v>5.6</v>
      </c>
    </row>
    <row r="114" spans="1:8" ht="13.5" thickBot="1">
      <c r="A114" s="142" t="s">
        <v>58</v>
      </c>
      <c r="B114" s="143" t="s">
        <v>59</v>
      </c>
      <c r="C114" s="144">
        <v>966</v>
      </c>
      <c r="D114" s="228" t="s">
        <v>174</v>
      </c>
      <c r="E114" s="231"/>
      <c r="F114" s="236"/>
      <c r="G114" s="241"/>
      <c r="H114" s="239">
        <f>932.8-412.8-106+28.2+94.1-247.5-212.7+150+448.1+92-0.1-0.4</f>
        <v>765.7</v>
      </c>
    </row>
    <row r="115" spans="1:8" ht="13.5" thickBot="1">
      <c r="A115" s="114" t="s">
        <v>191</v>
      </c>
      <c r="B115" s="115" t="s">
        <v>60</v>
      </c>
      <c r="C115" s="116">
        <v>966</v>
      </c>
      <c r="D115" s="117" t="s">
        <v>174</v>
      </c>
      <c r="E115" s="232" t="s">
        <v>175</v>
      </c>
      <c r="F115" s="154">
        <v>800</v>
      </c>
      <c r="G115" s="186"/>
      <c r="H115" s="240">
        <f>932.8-412.8-106+28.2+94.1-247.5-212.7+150+448.1+92-0.1-0.4</f>
        <v>765.7</v>
      </c>
    </row>
    <row r="116" spans="1:8" ht="23.25" thickBot="1">
      <c r="A116" s="14" t="s">
        <v>61</v>
      </c>
      <c r="B116" s="15" t="s">
        <v>62</v>
      </c>
      <c r="C116" s="1">
        <v>966</v>
      </c>
      <c r="D116" s="74" t="s">
        <v>174</v>
      </c>
      <c r="E116" s="233" t="s">
        <v>175</v>
      </c>
      <c r="F116" s="237">
        <v>870</v>
      </c>
      <c r="G116" s="242"/>
      <c r="H116" s="240">
        <f>932.8-412.8-106+28.2+94.1-247.5-212.7+150+448.1+92-0.1-0.4</f>
        <v>765.7</v>
      </c>
    </row>
    <row r="117" spans="1:8" ht="13.5" thickBot="1">
      <c r="A117" s="14"/>
      <c r="B117" s="16" t="s">
        <v>32</v>
      </c>
      <c r="C117" s="1">
        <v>966</v>
      </c>
      <c r="D117" s="74" t="s">
        <v>174</v>
      </c>
      <c r="E117" s="233" t="s">
        <v>175</v>
      </c>
      <c r="F117" s="227">
        <v>870</v>
      </c>
      <c r="G117" s="243">
        <v>290</v>
      </c>
      <c r="H117" s="240">
        <f>932.8-412.8-106+28.2+94.1-247.5-212.7+150+448.1+92-0.1-0.4</f>
        <v>765.7</v>
      </c>
    </row>
    <row r="118" spans="1:8" ht="13.5" thickBot="1">
      <c r="A118" s="26" t="s">
        <v>63</v>
      </c>
      <c r="B118" s="27" t="s">
        <v>37</v>
      </c>
      <c r="C118" s="6">
        <v>966</v>
      </c>
      <c r="D118" s="83" t="s">
        <v>168</v>
      </c>
      <c r="E118" s="83"/>
      <c r="F118" s="84"/>
      <c r="G118" s="59"/>
      <c r="H118" s="105">
        <f>H119+H123+H127+H132+H136+H140+H144+H148</f>
        <v>599.7</v>
      </c>
    </row>
    <row r="119" spans="1:8" ht="34.5" thickBot="1">
      <c r="A119" s="29" t="s">
        <v>64</v>
      </c>
      <c r="B119" s="30" t="s">
        <v>65</v>
      </c>
      <c r="C119" s="7">
        <v>966</v>
      </c>
      <c r="D119" s="86" t="s">
        <v>168</v>
      </c>
      <c r="E119" s="86" t="s">
        <v>176</v>
      </c>
      <c r="F119" s="87">
        <v>200</v>
      </c>
      <c r="G119" s="60"/>
      <c r="H119" s="107">
        <v>100</v>
      </c>
    </row>
    <row r="120" spans="1:8" ht="23.25" thickBot="1">
      <c r="A120" s="14" t="s">
        <v>66</v>
      </c>
      <c r="B120" s="15" t="s">
        <v>25</v>
      </c>
      <c r="C120" s="1">
        <v>966</v>
      </c>
      <c r="D120" s="74" t="s">
        <v>168</v>
      </c>
      <c r="E120" s="74" t="s">
        <v>176</v>
      </c>
      <c r="F120" s="75">
        <v>240</v>
      </c>
      <c r="G120" s="49"/>
      <c r="H120" s="99">
        <v>100</v>
      </c>
    </row>
    <row r="121" spans="1:8" ht="13.5" thickBot="1">
      <c r="A121" s="14"/>
      <c r="B121" s="16" t="s">
        <v>35</v>
      </c>
      <c r="C121" s="1">
        <v>966</v>
      </c>
      <c r="D121" s="74" t="s">
        <v>168</v>
      </c>
      <c r="E121" s="74" t="s">
        <v>176</v>
      </c>
      <c r="F121" s="75">
        <v>244</v>
      </c>
      <c r="G121" s="49"/>
      <c r="H121" s="99">
        <v>100</v>
      </c>
    </row>
    <row r="122" spans="1:8" ht="13.5" thickBot="1">
      <c r="A122" s="14"/>
      <c r="B122" s="15" t="s">
        <v>19</v>
      </c>
      <c r="C122" s="1">
        <v>966</v>
      </c>
      <c r="D122" s="74" t="s">
        <v>168</v>
      </c>
      <c r="E122" s="74" t="s">
        <v>176</v>
      </c>
      <c r="F122" s="75">
        <v>244</v>
      </c>
      <c r="G122" s="49">
        <v>226</v>
      </c>
      <c r="H122" s="99">
        <v>100</v>
      </c>
    </row>
    <row r="123" spans="1:8" ht="45.75" thickBot="1">
      <c r="A123" s="29" t="s">
        <v>67</v>
      </c>
      <c r="B123" s="30" t="s">
        <v>68</v>
      </c>
      <c r="C123" s="7">
        <v>966</v>
      </c>
      <c r="D123" s="86" t="s">
        <v>168</v>
      </c>
      <c r="E123" s="86">
        <v>1200100</v>
      </c>
      <c r="F123" s="87">
        <v>200</v>
      </c>
      <c r="G123" s="60"/>
      <c r="H123" s="107">
        <v>6</v>
      </c>
    </row>
    <row r="124" spans="1:8" ht="23.25" thickBot="1">
      <c r="A124" s="14" t="s">
        <v>69</v>
      </c>
      <c r="B124" s="15" t="s">
        <v>25</v>
      </c>
      <c r="C124" s="1">
        <v>966</v>
      </c>
      <c r="D124" s="74" t="s">
        <v>168</v>
      </c>
      <c r="E124" s="74">
        <v>1200100</v>
      </c>
      <c r="F124" s="75">
        <v>240</v>
      </c>
      <c r="G124" s="49"/>
      <c r="H124" s="99">
        <v>6</v>
      </c>
    </row>
    <row r="125" spans="1:8" ht="13.5" thickBot="1">
      <c r="A125" s="14"/>
      <c r="B125" s="16" t="s">
        <v>35</v>
      </c>
      <c r="C125" s="1">
        <v>966</v>
      </c>
      <c r="D125" s="74" t="s">
        <v>168</v>
      </c>
      <c r="E125" s="74">
        <v>1200101</v>
      </c>
      <c r="F125" s="75">
        <v>244</v>
      </c>
      <c r="G125" s="49"/>
      <c r="H125" s="99">
        <v>6</v>
      </c>
    </row>
    <row r="126" spans="1:8" ht="13.5" thickBot="1">
      <c r="A126" s="14"/>
      <c r="B126" s="15" t="s">
        <v>19</v>
      </c>
      <c r="C126" s="1">
        <v>966</v>
      </c>
      <c r="D126" s="74" t="s">
        <v>168</v>
      </c>
      <c r="E126" s="74">
        <v>1200102</v>
      </c>
      <c r="F126" s="75">
        <v>244</v>
      </c>
      <c r="G126" s="49">
        <v>226</v>
      </c>
      <c r="H126" s="99">
        <v>6</v>
      </c>
    </row>
    <row r="127" spans="1:8" ht="45.75" thickBot="1">
      <c r="A127" s="29" t="s">
        <v>70</v>
      </c>
      <c r="B127" s="30" t="s">
        <v>71</v>
      </c>
      <c r="C127" s="7">
        <v>966</v>
      </c>
      <c r="D127" s="86" t="s">
        <v>168</v>
      </c>
      <c r="E127" s="86">
        <v>2100100</v>
      </c>
      <c r="F127" s="87">
        <v>200</v>
      </c>
      <c r="G127" s="60"/>
      <c r="H127" s="107">
        <v>140</v>
      </c>
    </row>
    <row r="128" spans="1:8" ht="23.25" thickBot="1">
      <c r="A128" s="14" t="s">
        <v>72</v>
      </c>
      <c r="B128" s="15" t="s">
        <v>25</v>
      </c>
      <c r="C128" s="1">
        <v>966</v>
      </c>
      <c r="D128" s="74" t="s">
        <v>168</v>
      </c>
      <c r="E128" s="74">
        <v>2100100</v>
      </c>
      <c r="F128" s="75">
        <v>240</v>
      </c>
      <c r="G128" s="49"/>
      <c r="H128" s="99">
        <v>140</v>
      </c>
    </row>
    <row r="129" spans="1:8" ht="13.5" thickBot="1">
      <c r="A129" s="14"/>
      <c r="B129" s="16" t="s">
        <v>35</v>
      </c>
      <c r="C129" s="1">
        <v>966</v>
      </c>
      <c r="D129" s="74" t="s">
        <v>168</v>
      </c>
      <c r="E129" s="74">
        <v>2100100</v>
      </c>
      <c r="F129" s="75">
        <v>244</v>
      </c>
      <c r="G129" s="49"/>
      <c r="H129" s="99">
        <v>100</v>
      </c>
    </row>
    <row r="130" spans="1:8" ht="13.5" thickBot="1">
      <c r="A130" s="14"/>
      <c r="B130" s="15" t="s">
        <v>19</v>
      </c>
      <c r="C130" s="1">
        <v>966</v>
      </c>
      <c r="D130" s="74" t="s">
        <v>168</v>
      </c>
      <c r="E130" s="74">
        <v>2100100</v>
      </c>
      <c r="F130" s="75">
        <v>244</v>
      </c>
      <c r="G130" s="49">
        <v>226</v>
      </c>
      <c r="H130" s="99">
        <v>100</v>
      </c>
    </row>
    <row r="131" spans="1:8" ht="13.5" thickBot="1">
      <c r="A131" s="14"/>
      <c r="B131" s="15" t="s">
        <v>32</v>
      </c>
      <c r="C131" s="1">
        <v>966</v>
      </c>
      <c r="D131" s="74" t="s">
        <v>168</v>
      </c>
      <c r="E131" s="74">
        <v>2100100</v>
      </c>
      <c r="F131" s="75">
        <v>244</v>
      </c>
      <c r="G131" s="49">
        <v>290</v>
      </c>
      <c r="H131" s="99">
        <v>40</v>
      </c>
    </row>
    <row r="132" spans="1:8" ht="34.5" thickBot="1">
      <c r="A132" s="29" t="s">
        <v>73</v>
      </c>
      <c r="B132" s="30" t="s">
        <v>74</v>
      </c>
      <c r="C132" s="7">
        <v>966</v>
      </c>
      <c r="D132" s="86" t="s">
        <v>168</v>
      </c>
      <c r="E132" s="86">
        <v>6100100</v>
      </c>
      <c r="F132" s="87">
        <v>200</v>
      </c>
      <c r="G132" s="60"/>
      <c r="H132" s="107">
        <v>265.2</v>
      </c>
    </row>
    <row r="133" spans="1:8" ht="23.25" thickBot="1">
      <c r="A133" s="14" t="s">
        <v>75</v>
      </c>
      <c r="B133" s="15" t="s">
        <v>25</v>
      </c>
      <c r="C133" s="1">
        <v>966</v>
      </c>
      <c r="D133" s="74" t="s">
        <v>168</v>
      </c>
      <c r="E133" s="74">
        <v>6100100</v>
      </c>
      <c r="F133" s="75">
        <v>240</v>
      </c>
      <c r="G133" s="49"/>
      <c r="H133" s="99">
        <v>265.2</v>
      </c>
    </row>
    <row r="134" spans="1:8" ht="21.75" thickBot="1">
      <c r="A134" s="14"/>
      <c r="B134" s="16" t="s">
        <v>26</v>
      </c>
      <c r="C134" s="1">
        <v>966</v>
      </c>
      <c r="D134" s="74" t="s">
        <v>168</v>
      </c>
      <c r="E134" s="74">
        <v>6100100</v>
      </c>
      <c r="F134" s="75">
        <v>242</v>
      </c>
      <c r="G134" s="49"/>
      <c r="H134" s="99">
        <v>265.2</v>
      </c>
    </row>
    <row r="135" spans="1:8" ht="13.5" thickBot="1">
      <c r="A135" s="14"/>
      <c r="B135" s="15" t="s">
        <v>19</v>
      </c>
      <c r="C135" s="1">
        <v>966</v>
      </c>
      <c r="D135" s="74" t="s">
        <v>168</v>
      </c>
      <c r="E135" s="74">
        <v>6100100</v>
      </c>
      <c r="F135" s="75">
        <v>242</v>
      </c>
      <c r="G135" s="49">
        <v>226</v>
      </c>
      <c r="H135" s="99">
        <v>265.2</v>
      </c>
    </row>
    <row r="136" spans="1:8" ht="57" thickBot="1">
      <c r="A136" s="29" t="s">
        <v>76</v>
      </c>
      <c r="B136" s="30" t="s">
        <v>79</v>
      </c>
      <c r="C136" s="7">
        <v>966</v>
      </c>
      <c r="D136" s="86" t="s">
        <v>168</v>
      </c>
      <c r="E136" s="86">
        <v>1100100</v>
      </c>
      <c r="F136" s="87">
        <v>200</v>
      </c>
      <c r="G136" s="60"/>
      <c r="H136" s="107">
        <v>5.5</v>
      </c>
    </row>
    <row r="137" spans="1:8" ht="23.25" thickBot="1">
      <c r="A137" s="14" t="s">
        <v>217</v>
      </c>
      <c r="B137" s="15" t="s">
        <v>25</v>
      </c>
      <c r="C137" s="1">
        <v>966</v>
      </c>
      <c r="D137" s="74" t="s">
        <v>168</v>
      </c>
      <c r="E137" s="74">
        <v>1100100</v>
      </c>
      <c r="F137" s="75">
        <v>240</v>
      </c>
      <c r="G137" s="49"/>
      <c r="H137" s="99">
        <v>5.5</v>
      </c>
    </row>
    <row r="138" spans="1:8" ht="13.5" thickBot="1">
      <c r="A138" s="14"/>
      <c r="B138" s="16" t="s">
        <v>35</v>
      </c>
      <c r="C138" s="1">
        <v>966</v>
      </c>
      <c r="D138" s="74" t="s">
        <v>168</v>
      </c>
      <c r="E138" s="74">
        <v>1100100</v>
      </c>
      <c r="F138" s="75">
        <v>244</v>
      </c>
      <c r="G138" s="49"/>
      <c r="H138" s="99">
        <v>5.5</v>
      </c>
    </row>
    <row r="139" spans="1:8" ht="13.5" thickBot="1">
      <c r="A139" s="14"/>
      <c r="B139" s="15" t="s">
        <v>19</v>
      </c>
      <c r="C139" s="1">
        <v>966</v>
      </c>
      <c r="D139" s="74" t="s">
        <v>168</v>
      </c>
      <c r="E139" s="74">
        <v>1100100</v>
      </c>
      <c r="F139" s="75">
        <v>244</v>
      </c>
      <c r="G139" s="49">
        <v>226</v>
      </c>
      <c r="H139" s="99">
        <v>5.5</v>
      </c>
    </row>
    <row r="140" spans="1:8" ht="45.75" thickBot="1">
      <c r="A140" s="29" t="s">
        <v>78</v>
      </c>
      <c r="B140" s="30" t="s">
        <v>81</v>
      </c>
      <c r="C140" s="7">
        <v>966</v>
      </c>
      <c r="D140" s="86" t="s">
        <v>168</v>
      </c>
      <c r="E140" s="86">
        <v>1400100</v>
      </c>
      <c r="F140" s="87">
        <v>200</v>
      </c>
      <c r="G140" s="60"/>
      <c r="H140" s="107">
        <v>5.5</v>
      </c>
    </row>
    <row r="141" spans="1:8" ht="23.25" thickBot="1">
      <c r="A141" s="14" t="s">
        <v>218</v>
      </c>
      <c r="B141" s="15" t="s">
        <v>25</v>
      </c>
      <c r="C141" s="1">
        <v>966</v>
      </c>
      <c r="D141" s="74" t="s">
        <v>168</v>
      </c>
      <c r="E141" s="74">
        <v>1400100</v>
      </c>
      <c r="F141" s="75">
        <v>240</v>
      </c>
      <c r="G141" s="49"/>
      <c r="H141" s="99">
        <v>5.5</v>
      </c>
    </row>
    <row r="142" spans="1:8" ht="13.5" thickBot="1">
      <c r="A142" s="14"/>
      <c r="B142" s="16" t="s">
        <v>35</v>
      </c>
      <c r="C142" s="1">
        <v>966</v>
      </c>
      <c r="D142" s="74" t="s">
        <v>168</v>
      </c>
      <c r="E142" s="74">
        <v>1400100</v>
      </c>
      <c r="F142" s="75">
        <v>244</v>
      </c>
      <c r="G142" s="49"/>
      <c r="H142" s="99">
        <v>5.5</v>
      </c>
    </row>
    <row r="143" spans="1:8" ht="13.5" thickBot="1">
      <c r="A143" s="14"/>
      <c r="B143" s="15" t="s">
        <v>19</v>
      </c>
      <c r="C143" s="1">
        <v>966</v>
      </c>
      <c r="D143" s="74" t="s">
        <v>168</v>
      </c>
      <c r="E143" s="74">
        <v>1400100</v>
      </c>
      <c r="F143" s="75">
        <v>244</v>
      </c>
      <c r="G143" s="49">
        <v>226</v>
      </c>
      <c r="H143" s="99">
        <v>5.5</v>
      </c>
    </row>
    <row r="144" spans="1:8" ht="68.25" thickBot="1">
      <c r="A144" s="29" t="s">
        <v>80</v>
      </c>
      <c r="B144" s="30" t="s">
        <v>83</v>
      </c>
      <c r="C144" s="7">
        <v>966</v>
      </c>
      <c r="D144" s="86" t="s">
        <v>168</v>
      </c>
      <c r="E144" s="86">
        <v>4600100</v>
      </c>
      <c r="F144" s="87">
        <v>200</v>
      </c>
      <c r="G144" s="60"/>
      <c r="H144" s="107">
        <v>5.5</v>
      </c>
    </row>
    <row r="145" spans="1:8" ht="23.25" thickBot="1">
      <c r="A145" s="14" t="s">
        <v>82</v>
      </c>
      <c r="B145" s="15" t="s">
        <v>25</v>
      </c>
      <c r="C145" s="1">
        <v>966</v>
      </c>
      <c r="D145" s="74" t="s">
        <v>168</v>
      </c>
      <c r="E145" s="74">
        <v>4600100</v>
      </c>
      <c r="F145" s="75">
        <v>240</v>
      </c>
      <c r="G145" s="49"/>
      <c r="H145" s="99">
        <v>5.5</v>
      </c>
    </row>
    <row r="146" spans="1:8" ht="23.25" thickBot="1">
      <c r="A146" s="14"/>
      <c r="B146" s="15" t="s">
        <v>35</v>
      </c>
      <c r="C146" s="1">
        <v>966</v>
      </c>
      <c r="D146" s="74" t="s">
        <v>168</v>
      </c>
      <c r="E146" s="74">
        <v>4600100</v>
      </c>
      <c r="F146" s="75">
        <v>244</v>
      </c>
      <c r="G146" s="49"/>
      <c r="H146" s="99">
        <v>5.5</v>
      </c>
    </row>
    <row r="147" spans="1:8" ht="13.5" thickBot="1">
      <c r="A147" s="14"/>
      <c r="B147" s="15" t="s">
        <v>19</v>
      </c>
      <c r="C147" s="1">
        <v>966</v>
      </c>
      <c r="D147" s="74" t="s">
        <v>168</v>
      </c>
      <c r="E147" s="74">
        <v>4600100</v>
      </c>
      <c r="F147" s="75">
        <v>244</v>
      </c>
      <c r="G147" s="49">
        <v>226</v>
      </c>
      <c r="H147" s="99">
        <v>5.5</v>
      </c>
    </row>
    <row r="148" spans="1:8" ht="13.5" thickBot="1">
      <c r="A148" s="244" t="s">
        <v>227</v>
      </c>
      <c r="B148" s="123" t="s">
        <v>40</v>
      </c>
      <c r="C148" s="124">
        <v>966</v>
      </c>
      <c r="D148" s="125" t="s">
        <v>168</v>
      </c>
      <c r="E148" s="125" t="s">
        <v>169</v>
      </c>
      <c r="F148" s="127">
        <v>850</v>
      </c>
      <c r="G148" s="128"/>
      <c r="H148" s="121">
        <v>72</v>
      </c>
    </row>
    <row r="149" spans="1:8" ht="13.5" thickBot="1">
      <c r="A149" s="14"/>
      <c r="B149" s="15" t="s">
        <v>42</v>
      </c>
      <c r="C149" s="1">
        <v>966</v>
      </c>
      <c r="D149" s="74" t="s">
        <v>168</v>
      </c>
      <c r="E149" s="74" t="s">
        <v>169</v>
      </c>
      <c r="F149" s="75">
        <v>852</v>
      </c>
      <c r="G149" s="49"/>
      <c r="H149" s="99">
        <v>72</v>
      </c>
    </row>
    <row r="150" spans="1:8" ht="13.5" thickBot="1">
      <c r="A150" s="14"/>
      <c r="B150" s="15" t="s">
        <v>32</v>
      </c>
      <c r="C150" s="1">
        <v>966</v>
      </c>
      <c r="D150" s="74" t="s">
        <v>168</v>
      </c>
      <c r="E150" s="74" t="s">
        <v>169</v>
      </c>
      <c r="F150" s="75">
        <v>852</v>
      </c>
      <c r="G150" s="49">
        <v>290</v>
      </c>
      <c r="H150" s="99">
        <v>72</v>
      </c>
    </row>
    <row r="151" spans="1:8" ht="22.5" thickBot="1">
      <c r="A151" s="24" t="s">
        <v>84</v>
      </c>
      <c r="B151" s="25" t="s">
        <v>85</v>
      </c>
      <c r="C151" s="5">
        <v>966</v>
      </c>
      <c r="D151" s="81" t="s">
        <v>178</v>
      </c>
      <c r="E151" s="81"/>
      <c r="F151" s="82"/>
      <c r="G151" s="58"/>
      <c r="H151" s="104">
        <f>H152</f>
        <v>1907.5</v>
      </c>
    </row>
    <row r="152" spans="1:8" ht="34.5" thickBot="1">
      <c r="A152" s="26" t="s">
        <v>86</v>
      </c>
      <c r="B152" s="27" t="s">
        <v>87</v>
      </c>
      <c r="C152" s="6">
        <v>966</v>
      </c>
      <c r="D152" s="83" t="s">
        <v>179</v>
      </c>
      <c r="E152" s="83"/>
      <c r="F152" s="84"/>
      <c r="G152" s="59"/>
      <c r="H152" s="105">
        <f>H153+H158</f>
        <v>1907.5</v>
      </c>
    </row>
    <row r="153" spans="1:8" ht="68.25" thickBot="1">
      <c r="A153" s="29" t="s">
        <v>88</v>
      </c>
      <c r="B153" s="30" t="s">
        <v>89</v>
      </c>
      <c r="C153" s="7">
        <v>966</v>
      </c>
      <c r="D153" s="86" t="s">
        <v>179</v>
      </c>
      <c r="E153" s="86">
        <v>6400100</v>
      </c>
      <c r="F153" s="87">
        <v>200</v>
      </c>
      <c r="G153" s="60"/>
      <c r="H153" s="107">
        <v>80</v>
      </c>
    </row>
    <row r="154" spans="1:8" ht="23.25" thickBot="1">
      <c r="A154" s="14" t="s">
        <v>90</v>
      </c>
      <c r="B154" s="15" t="s">
        <v>25</v>
      </c>
      <c r="C154" s="1">
        <v>966</v>
      </c>
      <c r="D154" s="74" t="s">
        <v>179</v>
      </c>
      <c r="E154" s="74">
        <v>6400100</v>
      </c>
      <c r="F154" s="75">
        <v>240</v>
      </c>
      <c r="G154" s="49"/>
      <c r="H154" s="99">
        <v>80</v>
      </c>
    </row>
    <row r="155" spans="1:8" ht="23.25" thickBot="1">
      <c r="A155" s="14"/>
      <c r="B155" s="15" t="s">
        <v>35</v>
      </c>
      <c r="C155" s="1">
        <v>966</v>
      </c>
      <c r="D155" s="74" t="s">
        <v>179</v>
      </c>
      <c r="E155" s="74">
        <v>6400100</v>
      </c>
      <c r="F155" s="75">
        <v>244</v>
      </c>
      <c r="G155" s="49"/>
      <c r="H155" s="99">
        <v>80</v>
      </c>
    </row>
    <row r="156" spans="1:8" ht="13.5" thickBot="1">
      <c r="A156" s="14"/>
      <c r="B156" s="15" t="s">
        <v>19</v>
      </c>
      <c r="C156" s="1">
        <v>966</v>
      </c>
      <c r="D156" s="74" t="s">
        <v>179</v>
      </c>
      <c r="E156" s="74">
        <v>6400100</v>
      </c>
      <c r="F156" s="75">
        <v>244</v>
      </c>
      <c r="G156" s="49">
        <v>226</v>
      </c>
      <c r="H156" s="99">
        <v>40</v>
      </c>
    </row>
    <row r="157" spans="1:8" ht="13.5" thickBot="1">
      <c r="A157" s="14"/>
      <c r="B157" s="15" t="s">
        <v>34</v>
      </c>
      <c r="C157" s="1">
        <v>966</v>
      </c>
      <c r="D157" s="74" t="s">
        <v>179</v>
      </c>
      <c r="E157" s="74">
        <v>6400100</v>
      </c>
      <c r="F157" s="75">
        <v>244</v>
      </c>
      <c r="G157" s="49">
        <v>340</v>
      </c>
      <c r="H157" s="99">
        <v>40</v>
      </c>
    </row>
    <row r="158" spans="1:8" ht="57" thickBot="1">
      <c r="A158" s="29" t="s">
        <v>91</v>
      </c>
      <c r="B158" s="30" t="s">
        <v>92</v>
      </c>
      <c r="C158" s="7">
        <v>966</v>
      </c>
      <c r="D158" s="86" t="s">
        <v>179</v>
      </c>
      <c r="E158" s="86">
        <v>6600100</v>
      </c>
      <c r="F158" s="87">
        <v>200</v>
      </c>
      <c r="G158" s="60"/>
      <c r="H158" s="107">
        <v>1827.5</v>
      </c>
    </row>
    <row r="159" spans="1:8" ht="23.25" thickBot="1">
      <c r="A159" s="14" t="s">
        <v>93</v>
      </c>
      <c r="B159" s="15" t="s">
        <v>25</v>
      </c>
      <c r="C159" s="1">
        <v>966</v>
      </c>
      <c r="D159" s="74" t="s">
        <v>179</v>
      </c>
      <c r="E159" s="74">
        <v>6600100</v>
      </c>
      <c r="F159" s="75">
        <v>240</v>
      </c>
      <c r="G159" s="49"/>
      <c r="H159" s="99">
        <v>1827.5</v>
      </c>
    </row>
    <row r="160" spans="1:8" ht="23.25" thickBot="1">
      <c r="A160" s="14"/>
      <c r="B160" s="15" t="s">
        <v>35</v>
      </c>
      <c r="C160" s="1">
        <v>966</v>
      </c>
      <c r="D160" s="74" t="s">
        <v>179</v>
      </c>
      <c r="E160" s="74">
        <v>6600100</v>
      </c>
      <c r="F160" s="75">
        <v>244</v>
      </c>
      <c r="G160" s="49"/>
      <c r="H160" s="99">
        <v>1827.5</v>
      </c>
    </row>
    <row r="161" spans="1:8" ht="13.5" thickBot="1">
      <c r="A161" s="14"/>
      <c r="B161" s="15" t="s">
        <v>30</v>
      </c>
      <c r="C161" s="1">
        <v>966</v>
      </c>
      <c r="D161" s="74" t="s">
        <v>179</v>
      </c>
      <c r="E161" s="74">
        <v>6600100</v>
      </c>
      <c r="F161" s="75">
        <v>244</v>
      </c>
      <c r="G161" s="49">
        <v>224</v>
      </c>
      <c r="H161" s="99">
        <v>1460</v>
      </c>
    </row>
    <row r="162" spans="1:8" ht="13.5" thickBot="1">
      <c r="A162" s="14"/>
      <c r="B162" s="15" t="s">
        <v>19</v>
      </c>
      <c r="C162" s="1">
        <v>966</v>
      </c>
      <c r="D162" s="74" t="s">
        <v>179</v>
      </c>
      <c r="E162" s="74">
        <v>6600100</v>
      </c>
      <c r="F162" s="75">
        <v>244</v>
      </c>
      <c r="G162" s="49">
        <v>226</v>
      </c>
      <c r="H162" s="99">
        <v>307.5</v>
      </c>
    </row>
    <row r="163" spans="1:8" ht="13.5" thickBot="1">
      <c r="A163" s="14"/>
      <c r="B163" s="15" t="s">
        <v>199</v>
      </c>
      <c r="C163" s="1">
        <v>966</v>
      </c>
      <c r="D163" s="74" t="s">
        <v>179</v>
      </c>
      <c r="E163" s="74" t="s">
        <v>200</v>
      </c>
      <c r="F163" s="75">
        <v>244</v>
      </c>
      <c r="G163" s="49">
        <v>310</v>
      </c>
      <c r="H163" s="99">
        <v>60</v>
      </c>
    </row>
    <row r="164" spans="1:8" ht="13.5" thickBot="1">
      <c r="A164" s="24">
        <v>5</v>
      </c>
      <c r="B164" s="25" t="s">
        <v>94</v>
      </c>
      <c r="C164" s="5">
        <v>966</v>
      </c>
      <c r="D164" s="81" t="s">
        <v>180</v>
      </c>
      <c r="E164" s="81"/>
      <c r="F164" s="82"/>
      <c r="G164" s="58"/>
      <c r="H164" s="104">
        <f>H165</f>
        <v>34611.6</v>
      </c>
    </row>
    <row r="165" spans="1:8" ht="13.5" thickBot="1">
      <c r="A165" s="26" t="s">
        <v>95</v>
      </c>
      <c r="B165" s="27" t="s">
        <v>96</v>
      </c>
      <c r="C165" s="6">
        <v>966</v>
      </c>
      <c r="D165" s="83" t="s">
        <v>181</v>
      </c>
      <c r="E165" s="83"/>
      <c r="F165" s="84"/>
      <c r="G165" s="59"/>
      <c r="H165" s="105">
        <f>H166+H172+H177+H184+H189</f>
        <v>34611.6</v>
      </c>
    </row>
    <row r="166" spans="1:8" ht="23.25" thickBot="1">
      <c r="A166" s="29" t="s">
        <v>97</v>
      </c>
      <c r="B166" s="30" t="s">
        <v>98</v>
      </c>
      <c r="C166" s="7">
        <v>966</v>
      </c>
      <c r="D166" s="86" t="s">
        <v>181</v>
      </c>
      <c r="E166" s="86">
        <v>4100100</v>
      </c>
      <c r="F166" s="87">
        <v>200</v>
      </c>
      <c r="G166" s="60"/>
      <c r="H166" s="107">
        <f>H167</f>
        <v>5209.9</v>
      </c>
    </row>
    <row r="167" spans="1:8" ht="23.25" thickBot="1">
      <c r="A167" s="14" t="s">
        <v>99</v>
      </c>
      <c r="B167" s="15" t="s">
        <v>25</v>
      </c>
      <c r="C167" s="1">
        <v>966</v>
      </c>
      <c r="D167" s="74" t="s">
        <v>181</v>
      </c>
      <c r="E167" s="74">
        <v>4100100</v>
      </c>
      <c r="F167" s="75">
        <v>240</v>
      </c>
      <c r="G167" s="49"/>
      <c r="H167" s="99">
        <f>H168</f>
        <v>5209.9</v>
      </c>
    </row>
    <row r="168" spans="1:8" ht="23.25" thickBot="1">
      <c r="A168" s="14"/>
      <c r="B168" s="15" t="s">
        <v>35</v>
      </c>
      <c r="C168" s="1">
        <v>966</v>
      </c>
      <c r="D168" s="74" t="s">
        <v>181</v>
      </c>
      <c r="E168" s="74">
        <v>4100100</v>
      </c>
      <c r="F168" s="75">
        <v>244</v>
      </c>
      <c r="G168" s="49"/>
      <c r="H168" s="99">
        <f>SUM(H169:H171)</f>
        <v>5209.9</v>
      </c>
    </row>
    <row r="169" spans="1:8" ht="13.5" thickBot="1">
      <c r="A169" s="14"/>
      <c r="B169" s="15" t="s">
        <v>31</v>
      </c>
      <c r="C169" s="1">
        <v>966</v>
      </c>
      <c r="D169" s="74" t="s">
        <v>181</v>
      </c>
      <c r="E169" s="74">
        <v>4100100</v>
      </c>
      <c r="F169" s="75">
        <v>244</v>
      </c>
      <c r="G169" s="49">
        <v>225</v>
      </c>
      <c r="H169" s="99">
        <v>2033.9</v>
      </c>
    </row>
    <row r="170" spans="1:8" ht="13.5" thickBot="1">
      <c r="A170" s="14"/>
      <c r="B170" s="15" t="s">
        <v>19</v>
      </c>
      <c r="C170" s="1">
        <v>966</v>
      </c>
      <c r="D170" s="74" t="s">
        <v>181</v>
      </c>
      <c r="E170" s="74">
        <v>4100100</v>
      </c>
      <c r="F170" s="75">
        <v>244</v>
      </c>
      <c r="G170" s="49">
        <v>226</v>
      </c>
      <c r="H170" s="99">
        <f>2753.4-434.9</f>
        <v>2318.5</v>
      </c>
    </row>
    <row r="171" spans="1:8" ht="13.5" thickBot="1">
      <c r="A171" s="14"/>
      <c r="B171" s="15" t="s">
        <v>33</v>
      </c>
      <c r="C171" s="1">
        <v>966</v>
      </c>
      <c r="D171" s="74" t="s">
        <v>181</v>
      </c>
      <c r="E171" s="74">
        <v>4100100</v>
      </c>
      <c r="F171" s="75">
        <v>244</v>
      </c>
      <c r="G171" s="49">
        <v>310</v>
      </c>
      <c r="H171" s="99">
        <v>857.5</v>
      </c>
    </row>
    <row r="172" spans="1:8" ht="23.25" thickBot="1">
      <c r="A172" s="29" t="s">
        <v>100</v>
      </c>
      <c r="B172" s="30" t="s">
        <v>101</v>
      </c>
      <c r="C172" s="7">
        <v>966</v>
      </c>
      <c r="D172" s="86" t="s">
        <v>181</v>
      </c>
      <c r="E172" s="86">
        <v>4200100</v>
      </c>
      <c r="F172" s="87">
        <v>200</v>
      </c>
      <c r="G172" s="60"/>
      <c r="H172" s="121">
        <f>H173</f>
        <v>11059.400000000001</v>
      </c>
    </row>
    <row r="173" spans="1:8" ht="23.25" thickBot="1">
      <c r="A173" s="14" t="s">
        <v>102</v>
      </c>
      <c r="B173" s="15" t="s">
        <v>25</v>
      </c>
      <c r="C173" s="1">
        <v>966</v>
      </c>
      <c r="D173" s="74" t="s">
        <v>181</v>
      </c>
      <c r="E173" s="74">
        <v>4200100</v>
      </c>
      <c r="F173" s="75">
        <v>240</v>
      </c>
      <c r="G173" s="49"/>
      <c r="H173" s="119">
        <f>H174</f>
        <v>11059.400000000001</v>
      </c>
    </row>
    <row r="174" spans="1:8" ht="23.25" thickBot="1">
      <c r="A174" s="14"/>
      <c r="B174" s="15" t="s">
        <v>35</v>
      </c>
      <c r="C174" s="1">
        <v>966</v>
      </c>
      <c r="D174" s="74" t="s">
        <v>181</v>
      </c>
      <c r="E174" s="74">
        <v>4200100</v>
      </c>
      <c r="F174" s="75">
        <v>244</v>
      </c>
      <c r="G174" s="49"/>
      <c r="H174" s="119">
        <f>SUM(H175:H176)</f>
        <v>11059.400000000001</v>
      </c>
    </row>
    <row r="175" spans="1:8" ht="13.5" thickBot="1">
      <c r="A175" s="14"/>
      <c r="B175" s="15" t="s">
        <v>19</v>
      </c>
      <c r="C175" s="1">
        <v>966</v>
      </c>
      <c r="D175" s="74" t="s">
        <v>181</v>
      </c>
      <c r="E175" s="74">
        <v>4200100</v>
      </c>
      <c r="F175" s="75">
        <v>244</v>
      </c>
      <c r="G175" s="49">
        <v>226</v>
      </c>
      <c r="H175" s="119">
        <f>14148.8-2196.3-1047.8</f>
        <v>10904.7</v>
      </c>
    </row>
    <row r="176" spans="1:8" ht="13.5" thickBot="1">
      <c r="A176" s="14"/>
      <c r="B176" s="15" t="s">
        <v>34</v>
      </c>
      <c r="C176" s="1">
        <v>966</v>
      </c>
      <c r="D176" s="74" t="s">
        <v>181</v>
      </c>
      <c r="E176" s="74">
        <v>4200100</v>
      </c>
      <c r="F176" s="75">
        <v>244</v>
      </c>
      <c r="G176" s="49">
        <v>340</v>
      </c>
      <c r="H176" s="99">
        <v>154.7</v>
      </c>
    </row>
    <row r="177" spans="1:8" ht="23.25" thickBot="1">
      <c r="A177" s="29" t="s">
        <v>103</v>
      </c>
      <c r="B177" s="30" t="s">
        <v>104</v>
      </c>
      <c r="C177" s="7">
        <v>966</v>
      </c>
      <c r="D177" s="86" t="s">
        <v>181</v>
      </c>
      <c r="E177" s="86">
        <v>4400100</v>
      </c>
      <c r="F177" s="87">
        <v>200</v>
      </c>
      <c r="G177" s="60"/>
      <c r="H177" s="121">
        <f>H178</f>
        <v>10461.9</v>
      </c>
    </row>
    <row r="178" spans="1:8" ht="23.25" thickBot="1">
      <c r="A178" s="14" t="s">
        <v>105</v>
      </c>
      <c r="B178" s="15" t="s">
        <v>25</v>
      </c>
      <c r="C178" s="1">
        <v>966</v>
      </c>
      <c r="D178" s="74" t="s">
        <v>181</v>
      </c>
      <c r="E178" s="74">
        <v>4400100</v>
      </c>
      <c r="F178" s="75">
        <v>240</v>
      </c>
      <c r="G178" s="49"/>
      <c r="H178" s="119">
        <f>H179</f>
        <v>10461.9</v>
      </c>
    </row>
    <row r="179" spans="1:8" ht="23.25" thickBot="1">
      <c r="A179" s="14"/>
      <c r="B179" s="15" t="s">
        <v>35</v>
      </c>
      <c r="C179" s="1">
        <v>966</v>
      </c>
      <c r="D179" s="74" t="s">
        <v>181</v>
      </c>
      <c r="E179" s="74">
        <v>4400100</v>
      </c>
      <c r="F179" s="75">
        <v>244</v>
      </c>
      <c r="G179" s="49"/>
      <c r="H179" s="119">
        <f>SUM(H180:H183)</f>
        <v>10461.9</v>
      </c>
    </row>
    <row r="180" spans="1:8" ht="13.5" thickBot="1">
      <c r="A180" s="14"/>
      <c r="B180" s="15" t="s">
        <v>31</v>
      </c>
      <c r="C180" s="1">
        <v>966</v>
      </c>
      <c r="D180" s="74" t="s">
        <v>181</v>
      </c>
      <c r="E180" s="74">
        <v>4400100</v>
      </c>
      <c r="F180" s="75">
        <v>244</v>
      </c>
      <c r="G180" s="49">
        <v>225</v>
      </c>
      <c r="H180" s="119">
        <v>179</v>
      </c>
    </row>
    <row r="181" spans="1:8" ht="13.5" thickBot="1">
      <c r="A181" s="14"/>
      <c r="B181" s="15" t="s">
        <v>19</v>
      </c>
      <c r="C181" s="1">
        <v>966</v>
      </c>
      <c r="D181" s="74" t="s">
        <v>181</v>
      </c>
      <c r="E181" s="74">
        <v>4400100</v>
      </c>
      <c r="F181" s="75">
        <v>244</v>
      </c>
      <c r="G181" s="49">
        <v>226</v>
      </c>
      <c r="H181" s="119">
        <f>2028.3+6623.4-1578.4</f>
        <v>7073.299999999999</v>
      </c>
    </row>
    <row r="182" spans="1:8" ht="13.5" thickBot="1">
      <c r="A182" s="14"/>
      <c r="B182" s="15" t="s">
        <v>33</v>
      </c>
      <c r="C182" s="1">
        <v>966</v>
      </c>
      <c r="D182" s="74" t="s">
        <v>181</v>
      </c>
      <c r="E182" s="74">
        <v>4400100</v>
      </c>
      <c r="F182" s="75">
        <v>244</v>
      </c>
      <c r="G182" s="49">
        <v>310</v>
      </c>
      <c r="H182" s="119">
        <v>3130.6</v>
      </c>
    </row>
    <row r="183" spans="1:8" ht="13.5" thickBot="1">
      <c r="A183" s="14"/>
      <c r="B183" s="15" t="s">
        <v>34</v>
      </c>
      <c r="C183" s="1">
        <v>966</v>
      </c>
      <c r="D183" s="74" t="s">
        <v>181</v>
      </c>
      <c r="E183" s="74">
        <v>4400100</v>
      </c>
      <c r="F183" s="75">
        <v>244</v>
      </c>
      <c r="G183" s="49">
        <v>340</v>
      </c>
      <c r="H183" s="119">
        <v>79</v>
      </c>
    </row>
    <row r="184" spans="1:8" ht="23.25" thickBot="1">
      <c r="A184" s="29" t="s">
        <v>106</v>
      </c>
      <c r="B184" s="30" t="s">
        <v>107</v>
      </c>
      <c r="C184" s="7">
        <v>966</v>
      </c>
      <c r="D184" s="86" t="s">
        <v>181</v>
      </c>
      <c r="E184" s="86">
        <v>6200100</v>
      </c>
      <c r="F184" s="87">
        <v>200</v>
      </c>
      <c r="G184" s="60"/>
      <c r="H184" s="121">
        <f>1969.1+2590-448.1</f>
        <v>4111</v>
      </c>
    </row>
    <row r="185" spans="1:8" ht="23.25" thickBot="1">
      <c r="A185" s="14" t="s">
        <v>108</v>
      </c>
      <c r="B185" s="15" t="s">
        <v>25</v>
      </c>
      <c r="C185" s="1">
        <v>966</v>
      </c>
      <c r="D185" s="74" t="s">
        <v>181</v>
      </c>
      <c r="E185" s="74">
        <v>6200100</v>
      </c>
      <c r="F185" s="1">
        <v>240</v>
      </c>
      <c r="G185" s="61"/>
      <c r="H185" s="119">
        <f>2590+1969.1-448.1</f>
        <v>4111</v>
      </c>
    </row>
    <row r="186" spans="1:8" ht="23.25" thickBot="1">
      <c r="A186" s="14"/>
      <c r="B186" s="15" t="s">
        <v>35</v>
      </c>
      <c r="C186" s="1">
        <v>966</v>
      </c>
      <c r="D186" s="74" t="s">
        <v>181</v>
      </c>
      <c r="E186" s="74">
        <v>6200100</v>
      </c>
      <c r="F186" s="1">
        <v>244</v>
      </c>
      <c r="G186" s="61"/>
      <c r="H186" s="119">
        <f>2590+1969.1-448.1</f>
        <v>4111</v>
      </c>
    </row>
    <row r="187" spans="1:8" ht="13.5" thickBot="1">
      <c r="A187" s="14"/>
      <c r="B187" s="15" t="s">
        <v>19</v>
      </c>
      <c r="C187" s="1">
        <v>966</v>
      </c>
      <c r="D187" s="74" t="s">
        <v>181</v>
      </c>
      <c r="E187" s="74">
        <v>6200100</v>
      </c>
      <c r="F187" s="1">
        <v>244</v>
      </c>
      <c r="G187" s="61">
        <v>226</v>
      </c>
      <c r="H187" s="119">
        <f>2590+1755.8-448.1</f>
        <v>3897.7000000000003</v>
      </c>
    </row>
    <row r="188" spans="1:8" ht="13.5" thickBot="1">
      <c r="A188" s="14"/>
      <c r="B188" s="15" t="s">
        <v>33</v>
      </c>
      <c r="C188" s="1">
        <v>966</v>
      </c>
      <c r="D188" s="74" t="s">
        <v>181</v>
      </c>
      <c r="E188" s="74">
        <v>6200100</v>
      </c>
      <c r="F188" s="1">
        <v>244</v>
      </c>
      <c r="G188" s="61">
        <v>310</v>
      </c>
      <c r="H188" s="119">
        <v>213.3</v>
      </c>
    </row>
    <row r="189" spans="1:8" ht="45.75" thickBot="1">
      <c r="A189" s="29" t="s">
        <v>192</v>
      </c>
      <c r="B189" s="30" t="s">
        <v>193</v>
      </c>
      <c r="C189" s="7">
        <v>966</v>
      </c>
      <c r="D189" s="86" t="s">
        <v>181</v>
      </c>
      <c r="E189" s="86" t="s">
        <v>198</v>
      </c>
      <c r="F189" s="87">
        <v>200</v>
      </c>
      <c r="G189" s="60"/>
      <c r="H189" s="121">
        <f>H190</f>
        <v>3769.4</v>
      </c>
    </row>
    <row r="190" spans="1:8" ht="23.25" thickBot="1">
      <c r="A190" s="14" t="s">
        <v>197</v>
      </c>
      <c r="B190" s="15" t="s">
        <v>25</v>
      </c>
      <c r="C190" s="1">
        <v>966</v>
      </c>
      <c r="D190" s="74" t="s">
        <v>181</v>
      </c>
      <c r="E190" s="74" t="s">
        <v>198</v>
      </c>
      <c r="F190" s="1">
        <v>240</v>
      </c>
      <c r="G190" s="61"/>
      <c r="H190" s="119">
        <f>H191</f>
        <v>3769.4</v>
      </c>
    </row>
    <row r="191" spans="1:8" ht="23.25" thickBot="1">
      <c r="A191" s="14"/>
      <c r="B191" s="15" t="s">
        <v>35</v>
      </c>
      <c r="C191" s="1">
        <v>966</v>
      </c>
      <c r="D191" s="74" t="s">
        <v>181</v>
      </c>
      <c r="E191" s="74" t="s">
        <v>198</v>
      </c>
      <c r="F191" s="1">
        <v>244</v>
      </c>
      <c r="G191" s="61"/>
      <c r="H191" s="119">
        <f>H192</f>
        <v>3769.4</v>
      </c>
    </row>
    <row r="192" spans="1:8" ht="13.5" thickBot="1">
      <c r="A192" s="14"/>
      <c r="B192" s="15" t="s">
        <v>19</v>
      </c>
      <c r="C192" s="1">
        <v>966</v>
      </c>
      <c r="D192" s="74" t="s">
        <v>181</v>
      </c>
      <c r="E192" s="74" t="s">
        <v>198</v>
      </c>
      <c r="F192" s="1">
        <v>244</v>
      </c>
      <c r="G192" s="61">
        <v>226</v>
      </c>
      <c r="H192" s="119">
        <f>434.9+1047.8+1578.4+168.3+540</f>
        <v>3769.4</v>
      </c>
    </row>
    <row r="193" spans="1:8" ht="13.5" thickBot="1">
      <c r="A193" s="24">
        <v>6</v>
      </c>
      <c r="B193" s="25" t="s">
        <v>109</v>
      </c>
      <c r="C193" s="5">
        <v>966</v>
      </c>
      <c r="D193" s="81" t="s">
        <v>182</v>
      </c>
      <c r="E193" s="81"/>
      <c r="F193" s="82"/>
      <c r="G193" s="58"/>
      <c r="H193" s="104">
        <f>H194</f>
        <v>755.6</v>
      </c>
    </row>
    <row r="194" spans="1:8" ht="13.5" thickBot="1">
      <c r="A194" s="26" t="s">
        <v>110</v>
      </c>
      <c r="B194" s="27" t="s">
        <v>111</v>
      </c>
      <c r="C194" s="6">
        <v>966</v>
      </c>
      <c r="D194" s="83" t="s">
        <v>183</v>
      </c>
      <c r="E194" s="83"/>
      <c r="F194" s="84"/>
      <c r="G194" s="59"/>
      <c r="H194" s="105">
        <f>H195</f>
        <v>755.6</v>
      </c>
    </row>
    <row r="195" spans="1:8" ht="23.25" thickBot="1">
      <c r="A195" s="31" t="s">
        <v>112</v>
      </c>
      <c r="B195" s="32" t="s">
        <v>113</v>
      </c>
      <c r="C195" s="8">
        <v>966</v>
      </c>
      <c r="D195" s="88" t="s">
        <v>183</v>
      </c>
      <c r="E195" s="88">
        <v>2600100</v>
      </c>
      <c r="F195" s="89">
        <v>200</v>
      </c>
      <c r="G195" s="62"/>
      <c r="H195" s="108">
        <f>H196</f>
        <v>755.6</v>
      </c>
    </row>
    <row r="196" spans="1:8" ht="23.25" thickBot="1">
      <c r="A196" s="19" t="s">
        <v>114</v>
      </c>
      <c r="B196" s="18" t="s">
        <v>25</v>
      </c>
      <c r="C196" s="2">
        <v>966</v>
      </c>
      <c r="D196" s="85" t="s">
        <v>183</v>
      </c>
      <c r="E196" s="85">
        <v>2600100</v>
      </c>
      <c r="F196" s="3">
        <v>240</v>
      </c>
      <c r="G196" s="55"/>
      <c r="H196" s="101">
        <f>H197</f>
        <v>755.6</v>
      </c>
    </row>
    <row r="197" spans="1:8" ht="23.25" thickBot="1">
      <c r="A197" s="19"/>
      <c r="B197" s="18" t="s">
        <v>35</v>
      </c>
      <c r="C197" s="2">
        <v>966</v>
      </c>
      <c r="D197" s="85" t="s">
        <v>183</v>
      </c>
      <c r="E197" s="85">
        <v>2600100</v>
      </c>
      <c r="F197" s="3">
        <v>244</v>
      </c>
      <c r="G197" s="55"/>
      <c r="H197" s="101">
        <f>H198</f>
        <v>755.6</v>
      </c>
    </row>
    <row r="198" spans="1:8" ht="13.5" thickBot="1">
      <c r="A198" s="19"/>
      <c r="B198" s="18" t="s">
        <v>19</v>
      </c>
      <c r="C198" s="2">
        <v>966</v>
      </c>
      <c r="D198" s="85" t="s">
        <v>183</v>
      </c>
      <c r="E198" s="85">
        <v>2600100</v>
      </c>
      <c r="F198" s="3">
        <v>244</v>
      </c>
      <c r="G198" s="55">
        <v>226</v>
      </c>
      <c r="H198" s="101">
        <f>755.2+0.4</f>
        <v>755.6</v>
      </c>
    </row>
    <row r="199" spans="1:8" ht="13.5" thickBot="1">
      <c r="A199" s="24">
        <v>7</v>
      </c>
      <c r="B199" s="25" t="s">
        <v>115</v>
      </c>
      <c r="C199" s="5">
        <v>966</v>
      </c>
      <c r="D199" s="81" t="s">
        <v>184</v>
      </c>
      <c r="E199" s="81"/>
      <c r="F199" s="82"/>
      <c r="G199" s="58"/>
      <c r="H199" s="104">
        <f>H200</f>
        <v>8895.1</v>
      </c>
    </row>
    <row r="200" spans="1:8" ht="13.5" thickBot="1">
      <c r="A200" s="26" t="s">
        <v>116</v>
      </c>
      <c r="B200" s="27" t="s">
        <v>117</v>
      </c>
      <c r="C200" s="6">
        <v>966</v>
      </c>
      <c r="D200" s="83" t="s">
        <v>185</v>
      </c>
      <c r="E200" s="83"/>
      <c r="F200" s="84"/>
      <c r="G200" s="59"/>
      <c r="H200" s="105">
        <f>H201+H209</f>
        <v>8895.1</v>
      </c>
    </row>
    <row r="201" spans="1:8" ht="45.75" thickBot="1">
      <c r="A201" s="29" t="s">
        <v>118</v>
      </c>
      <c r="B201" s="30" t="s">
        <v>119</v>
      </c>
      <c r="C201" s="7">
        <v>966</v>
      </c>
      <c r="D201" s="86" t="s">
        <v>185</v>
      </c>
      <c r="E201" s="86" t="s">
        <v>190</v>
      </c>
      <c r="F201" s="87">
        <v>200</v>
      </c>
      <c r="G201" s="60"/>
      <c r="H201" s="121">
        <f>H202</f>
        <v>8325.1</v>
      </c>
    </row>
    <row r="202" spans="1:8" ht="23.25" thickBot="1">
      <c r="A202" s="14" t="s">
        <v>120</v>
      </c>
      <c r="B202" s="15" t="s">
        <v>25</v>
      </c>
      <c r="C202" s="1">
        <v>966</v>
      </c>
      <c r="D202" s="74" t="s">
        <v>185</v>
      </c>
      <c r="E202" s="74" t="s">
        <v>190</v>
      </c>
      <c r="F202" s="75">
        <v>240</v>
      </c>
      <c r="G202" s="49"/>
      <c r="H202" s="119">
        <f>H203</f>
        <v>8325.1</v>
      </c>
    </row>
    <row r="203" spans="1:8" ht="23.25" thickBot="1">
      <c r="A203" s="14"/>
      <c r="B203" s="15" t="s">
        <v>35</v>
      </c>
      <c r="C203" s="1">
        <v>966</v>
      </c>
      <c r="D203" s="74" t="s">
        <v>185</v>
      </c>
      <c r="E203" s="74" t="s">
        <v>190</v>
      </c>
      <c r="F203" s="75">
        <v>244</v>
      </c>
      <c r="G203" s="49"/>
      <c r="H203" s="119">
        <f>SUM(H204:H208)</f>
        <v>8325.1</v>
      </c>
    </row>
    <row r="204" spans="1:8" ht="13.5" thickBot="1">
      <c r="A204" s="14"/>
      <c r="B204" s="15" t="s">
        <v>28</v>
      </c>
      <c r="C204" s="1">
        <v>966</v>
      </c>
      <c r="D204" s="74" t="s">
        <v>185</v>
      </c>
      <c r="E204" s="74" t="s">
        <v>190</v>
      </c>
      <c r="F204" s="75">
        <v>244</v>
      </c>
      <c r="G204" s="49">
        <v>222</v>
      </c>
      <c r="H204" s="119">
        <v>16</v>
      </c>
    </row>
    <row r="205" spans="1:8" ht="13.5" thickBot="1">
      <c r="A205" s="14"/>
      <c r="B205" s="15" t="s">
        <v>30</v>
      </c>
      <c r="C205" s="1">
        <v>966</v>
      </c>
      <c r="D205" s="74" t="s">
        <v>185</v>
      </c>
      <c r="E205" s="74" t="s">
        <v>190</v>
      </c>
      <c r="F205" s="75">
        <v>244</v>
      </c>
      <c r="G205" s="49">
        <v>224</v>
      </c>
      <c r="H205" s="119">
        <v>60</v>
      </c>
    </row>
    <row r="206" spans="1:8" ht="13.5" thickBot="1">
      <c r="A206" s="14"/>
      <c r="B206" s="15" t="s">
        <v>31</v>
      </c>
      <c r="C206" s="1">
        <v>966</v>
      </c>
      <c r="D206" s="74" t="s">
        <v>185</v>
      </c>
      <c r="E206" s="74" t="s">
        <v>190</v>
      </c>
      <c r="F206" s="75">
        <v>244</v>
      </c>
      <c r="G206" s="49">
        <v>225</v>
      </c>
      <c r="H206" s="119">
        <v>6</v>
      </c>
    </row>
    <row r="207" spans="1:8" ht="13.5" thickBot="1">
      <c r="A207" s="14"/>
      <c r="B207" s="15" t="s">
        <v>19</v>
      </c>
      <c r="C207" s="1">
        <v>966</v>
      </c>
      <c r="D207" s="74" t="s">
        <v>185</v>
      </c>
      <c r="E207" s="74" t="s">
        <v>190</v>
      </c>
      <c r="F207" s="75">
        <v>244</v>
      </c>
      <c r="G207" s="49">
        <v>226</v>
      </c>
      <c r="H207" s="119">
        <f>1324.4+0.1</f>
        <v>1324.5</v>
      </c>
    </row>
    <row r="208" spans="1:8" ht="13.5" thickBot="1">
      <c r="A208" s="14"/>
      <c r="B208" s="15" t="s">
        <v>32</v>
      </c>
      <c r="C208" s="1">
        <v>966</v>
      </c>
      <c r="D208" s="74" t="s">
        <v>185</v>
      </c>
      <c r="E208" s="74" t="s">
        <v>190</v>
      </c>
      <c r="F208" s="75">
        <v>244</v>
      </c>
      <c r="G208" s="49">
        <v>290</v>
      </c>
      <c r="H208" s="119">
        <f>5948.3-28.2+998.5</f>
        <v>6918.6</v>
      </c>
    </row>
    <row r="209" spans="1:8" ht="23.25" thickBot="1">
      <c r="A209" s="29" t="s">
        <v>215</v>
      </c>
      <c r="B209" s="30" t="s">
        <v>77</v>
      </c>
      <c r="C209" s="7">
        <v>966</v>
      </c>
      <c r="D209" s="86" t="s">
        <v>168</v>
      </c>
      <c r="E209" s="86" t="s">
        <v>177</v>
      </c>
      <c r="F209" s="87">
        <v>200</v>
      </c>
      <c r="G209" s="60"/>
      <c r="H209" s="107">
        <v>570</v>
      </c>
    </row>
    <row r="210" spans="1:8" ht="23.25" thickBot="1">
      <c r="A210" s="14" t="s">
        <v>216</v>
      </c>
      <c r="B210" s="15" t="s">
        <v>25</v>
      </c>
      <c r="C210" s="1">
        <v>966</v>
      </c>
      <c r="D210" s="74" t="s">
        <v>168</v>
      </c>
      <c r="E210" s="74" t="s">
        <v>177</v>
      </c>
      <c r="F210" s="75">
        <v>240</v>
      </c>
      <c r="G210" s="49"/>
      <c r="H210" s="99">
        <v>570</v>
      </c>
    </row>
    <row r="211" spans="1:8" ht="13.5" thickBot="1">
      <c r="A211" s="14"/>
      <c r="B211" s="16" t="s">
        <v>35</v>
      </c>
      <c r="C211" s="1">
        <v>966</v>
      </c>
      <c r="D211" s="74" t="s">
        <v>168</v>
      </c>
      <c r="E211" s="74" t="s">
        <v>177</v>
      </c>
      <c r="F211" s="75">
        <v>244</v>
      </c>
      <c r="G211" s="49"/>
      <c r="H211" s="99">
        <v>570</v>
      </c>
    </row>
    <row r="212" spans="1:8" ht="13.5" thickBot="1">
      <c r="A212" s="14"/>
      <c r="B212" s="15" t="s">
        <v>19</v>
      </c>
      <c r="C212" s="1">
        <v>966</v>
      </c>
      <c r="D212" s="74" t="s">
        <v>168</v>
      </c>
      <c r="E212" s="74" t="s">
        <v>177</v>
      </c>
      <c r="F212" s="75">
        <v>244</v>
      </c>
      <c r="G212" s="49">
        <v>226</v>
      </c>
      <c r="H212" s="99">
        <v>570</v>
      </c>
    </row>
    <row r="213" spans="1:8" ht="13.5" thickBot="1">
      <c r="A213" s="24">
        <v>8</v>
      </c>
      <c r="B213" s="25" t="s">
        <v>121</v>
      </c>
      <c r="C213" s="5">
        <v>966</v>
      </c>
      <c r="D213" s="81">
        <v>1000</v>
      </c>
      <c r="E213" s="81"/>
      <c r="F213" s="82"/>
      <c r="G213" s="58"/>
      <c r="H213" s="104">
        <f>H214+H220</f>
        <v>11646.4</v>
      </c>
    </row>
    <row r="214" spans="1:8" ht="13.5" thickBot="1">
      <c r="A214" s="26" t="s">
        <v>122</v>
      </c>
      <c r="B214" s="27" t="s">
        <v>123</v>
      </c>
      <c r="C214" s="6">
        <v>966</v>
      </c>
      <c r="D214" s="83">
        <v>1003</v>
      </c>
      <c r="E214" s="83"/>
      <c r="F214" s="84"/>
      <c r="G214" s="59"/>
      <c r="H214" s="105">
        <f>H215</f>
        <v>485.1</v>
      </c>
    </row>
    <row r="215" spans="1:8" ht="57" thickBot="1">
      <c r="A215" s="29" t="s">
        <v>124</v>
      </c>
      <c r="B215" s="30" t="s">
        <v>219</v>
      </c>
      <c r="C215" s="7">
        <v>966</v>
      </c>
      <c r="D215" s="86">
        <v>1003</v>
      </c>
      <c r="E215" s="86">
        <v>5050100</v>
      </c>
      <c r="F215" s="87"/>
      <c r="G215" s="60"/>
      <c r="H215" s="107">
        <v>485.1</v>
      </c>
    </row>
    <row r="216" spans="1:8" ht="13.5" thickBot="1">
      <c r="A216" s="216" t="s">
        <v>220</v>
      </c>
      <c r="B216" s="133" t="s">
        <v>221</v>
      </c>
      <c r="C216" s="217">
        <v>966</v>
      </c>
      <c r="D216" s="136">
        <v>1003</v>
      </c>
      <c r="E216" s="136">
        <v>5050100</v>
      </c>
      <c r="F216" s="218">
        <v>300</v>
      </c>
      <c r="G216" s="219"/>
      <c r="H216" s="119">
        <v>485.1</v>
      </c>
    </row>
    <row r="217" spans="1:8" ht="23.25" thickBot="1">
      <c r="A217" s="14"/>
      <c r="B217" s="15" t="s">
        <v>125</v>
      </c>
      <c r="C217" s="1">
        <v>966</v>
      </c>
      <c r="D217" s="74">
        <v>1003</v>
      </c>
      <c r="E217" s="74">
        <v>5050100</v>
      </c>
      <c r="F217" s="75">
        <v>310</v>
      </c>
      <c r="G217" s="49"/>
      <c r="H217" s="99">
        <v>485.1</v>
      </c>
    </row>
    <row r="218" spans="1:8" ht="13.5" thickBot="1">
      <c r="A218" s="163"/>
      <c r="B218" s="158" t="s">
        <v>207</v>
      </c>
      <c r="C218" s="159">
        <v>966</v>
      </c>
      <c r="D218" s="147">
        <v>1003</v>
      </c>
      <c r="E218" s="147">
        <v>5050100</v>
      </c>
      <c r="F218" s="160">
        <v>312</v>
      </c>
      <c r="G218" s="161"/>
      <c r="H218" s="162">
        <v>485.1</v>
      </c>
    </row>
    <row r="219" spans="1:8" ht="23.25" thickBot="1">
      <c r="A219" s="163"/>
      <c r="B219" s="158" t="s">
        <v>222</v>
      </c>
      <c r="C219" s="159">
        <v>966</v>
      </c>
      <c r="D219" s="147">
        <v>1003</v>
      </c>
      <c r="E219" s="147">
        <v>5050100</v>
      </c>
      <c r="F219" s="160">
        <v>312</v>
      </c>
      <c r="G219" s="160">
        <v>263</v>
      </c>
      <c r="H219" s="162">
        <v>485.1</v>
      </c>
    </row>
    <row r="220" spans="1:8" ht="13.5" thickBot="1">
      <c r="A220" s="26" t="s">
        <v>126</v>
      </c>
      <c r="B220" s="27" t="s">
        <v>127</v>
      </c>
      <c r="C220" s="6">
        <v>966</v>
      </c>
      <c r="D220" s="83">
        <v>1004</v>
      </c>
      <c r="E220" s="83"/>
      <c r="F220" s="84"/>
      <c r="G220" s="59"/>
      <c r="H220" s="105">
        <f>H221+H226+H230</f>
        <v>11161.3</v>
      </c>
    </row>
    <row r="221" spans="1:8" ht="13.5" thickBot="1">
      <c r="A221" s="29" t="s">
        <v>128</v>
      </c>
      <c r="B221" s="30" t="s">
        <v>129</v>
      </c>
      <c r="C221" s="7">
        <v>966</v>
      </c>
      <c r="D221" s="86">
        <v>1004</v>
      </c>
      <c r="E221" s="86" t="s">
        <v>186</v>
      </c>
      <c r="F221" s="87"/>
      <c r="G221" s="60"/>
      <c r="H221" s="107">
        <f>H223</f>
        <v>5112.2</v>
      </c>
    </row>
    <row r="222" spans="1:8" ht="13.5" thickBot="1">
      <c r="A222" s="216" t="s">
        <v>223</v>
      </c>
      <c r="B222" s="133" t="s">
        <v>221</v>
      </c>
      <c r="C222" s="217">
        <v>966</v>
      </c>
      <c r="D222" s="136">
        <v>1004</v>
      </c>
      <c r="E222" s="136" t="s">
        <v>186</v>
      </c>
      <c r="F222" s="218">
        <v>300</v>
      </c>
      <c r="G222" s="219"/>
      <c r="H222" s="119">
        <f>H225</f>
        <v>5112.2</v>
      </c>
    </row>
    <row r="223" spans="1:8" ht="23.25" thickBot="1">
      <c r="A223" s="14"/>
      <c r="B223" s="15" t="s">
        <v>125</v>
      </c>
      <c r="C223" s="1">
        <v>966</v>
      </c>
      <c r="D223" s="74">
        <v>1004</v>
      </c>
      <c r="E223" s="74" t="s">
        <v>186</v>
      </c>
      <c r="F223" s="75">
        <v>310</v>
      </c>
      <c r="G223" s="49"/>
      <c r="H223" s="99">
        <v>5112.2</v>
      </c>
    </row>
    <row r="224" spans="1:8" ht="23.25" thickBot="1">
      <c r="A224" s="14"/>
      <c r="B224" s="133" t="s">
        <v>208</v>
      </c>
      <c r="C224" s="1">
        <v>966</v>
      </c>
      <c r="D224" s="74" t="s">
        <v>206</v>
      </c>
      <c r="E224" s="74" t="s">
        <v>186</v>
      </c>
      <c r="F224" s="75">
        <v>313</v>
      </c>
      <c r="G224" s="49"/>
      <c r="H224" s="99"/>
    </row>
    <row r="225" spans="1:8" ht="13.5" thickBot="1">
      <c r="A225" s="14"/>
      <c r="B225" s="133" t="s">
        <v>23</v>
      </c>
      <c r="C225" s="134">
        <v>966</v>
      </c>
      <c r="D225" s="135">
        <v>1004</v>
      </c>
      <c r="E225" s="136" t="s">
        <v>186</v>
      </c>
      <c r="F225" s="137">
        <v>313</v>
      </c>
      <c r="G225" s="137">
        <v>262</v>
      </c>
      <c r="H225" s="119">
        <v>5112.2</v>
      </c>
    </row>
    <row r="226" spans="1:8" ht="13.5" thickBot="1">
      <c r="A226" s="29" t="s">
        <v>130</v>
      </c>
      <c r="B226" s="30" t="s">
        <v>131</v>
      </c>
      <c r="C226" s="7">
        <v>966</v>
      </c>
      <c r="D226" s="86">
        <v>1004</v>
      </c>
      <c r="E226" s="86" t="s">
        <v>187</v>
      </c>
      <c r="F226" s="87"/>
      <c r="G226" s="63"/>
      <c r="H226" s="107">
        <f>H228</f>
        <v>2186.3</v>
      </c>
    </row>
    <row r="227" spans="1:8" ht="23.25" thickBot="1">
      <c r="A227" s="220" t="s">
        <v>132</v>
      </c>
      <c r="B227" s="221" t="s">
        <v>221</v>
      </c>
      <c r="C227" s="1">
        <v>966</v>
      </c>
      <c r="D227" s="74">
        <v>1004</v>
      </c>
      <c r="E227" s="74" t="s">
        <v>187</v>
      </c>
      <c r="F227" s="218">
        <v>300</v>
      </c>
      <c r="G227" s="137"/>
      <c r="H227" s="119"/>
    </row>
    <row r="228" spans="1:8" ht="23.25" thickBot="1">
      <c r="A228" s="224"/>
      <c r="B228" s="222" t="s">
        <v>224</v>
      </c>
      <c r="C228" s="1">
        <v>966</v>
      </c>
      <c r="D228" s="74">
        <v>1004</v>
      </c>
      <c r="E228" s="74" t="s">
        <v>187</v>
      </c>
      <c r="F228" s="75">
        <v>360</v>
      </c>
      <c r="G228" s="48"/>
      <c r="H228" s="99">
        <v>2186.3</v>
      </c>
    </row>
    <row r="229" spans="1:8" ht="13.5" thickBot="1">
      <c r="A229" s="19"/>
      <c r="B229" s="223" t="s">
        <v>19</v>
      </c>
      <c r="C229" s="46">
        <v>966</v>
      </c>
      <c r="D229" s="47">
        <v>1004</v>
      </c>
      <c r="E229" s="47" t="s">
        <v>187</v>
      </c>
      <c r="F229" s="48">
        <v>360</v>
      </c>
      <c r="G229" s="48">
        <v>226</v>
      </c>
      <c r="H229" s="109">
        <v>2186.3</v>
      </c>
    </row>
    <row r="230" spans="1:8" ht="23.25" thickBot="1">
      <c r="A230" s="29" t="s">
        <v>133</v>
      </c>
      <c r="B230" s="30" t="s">
        <v>134</v>
      </c>
      <c r="C230" s="7">
        <v>966</v>
      </c>
      <c r="D230" s="86">
        <v>1004</v>
      </c>
      <c r="E230" s="86" t="s">
        <v>188</v>
      </c>
      <c r="F230" s="87"/>
      <c r="G230" s="60"/>
      <c r="H230" s="107">
        <f>H232+H237</f>
        <v>3862.8</v>
      </c>
    </row>
    <row r="231" spans="1:8" ht="57" thickBot="1">
      <c r="A231" s="220" t="s">
        <v>135</v>
      </c>
      <c r="B231" s="133" t="s">
        <v>225</v>
      </c>
      <c r="C231" s="217">
        <v>966</v>
      </c>
      <c r="D231" s="136" t="s">
        <v>206</v>
      </c>
      <c r="E231" s="136" t="s">
        <v>188</v>
      </c>
      <c r="F231" s="218">
        <v>100</v>
      </c>
      <c r="G231" s="219"/>
      <c r="H231" s="119">
        <v>3607.8</v>
      </c>
    </row>
    <row r="232" spans="1:8" ht="23.25" thickBot="1">
      <c r="A232" s="224"/>
      <c r="B232" s="15" t="s">
        <v>8</v>
      </c>
      <c r="C232" s="1">
        <v>966</v>
      </c>
      <c r="D232" s="74">
        <v>1004</v>
      </c>
      <c r="E232" s="74" t="s">
        <v>188</v>
      </c>
      <c r="F232" s="75">
        <v>120</v>
      </c>
      <c r="G232" s="49"/>
      <c r="H232" s="99">
        <v>3607.8</v>
      </c>
    </row>
    <row r="233" spans="1:8" ht="34.5" thickBot="1">
      <c r="A233" s="14"/>
      <c r="B233" s="15" t="s">
        <v>136</v>
      </c>
      <c r="C233" s="1">
        <v>966</v>
      </c>
      <c r="D233" s="74">
        <v>1004</v>
      </c>
      <c r="E233" s="74" t="s">
        <v>188</v>
      </c>
      <c r="F233" s="75">
        <v>121</v>
      </c>
      <c r="G233" s="49"/>
      <c r="H233" s="99">
        <v>3607.8</v>
      </c>
    </row>
    <row r="234" spans="1:8" ht="13.5" thickBot="1">
      <c r="A234" s="14"/>
      <c r="B234" s="15" t="s">
        <v>10</v>
      </c>
      <c r="C234" s="1">
        <v>966</v>
      </c>
      <c r="D234" s="74">
        <v>1004</v>
      </c>
      <c r="E234" s="74" t="s">
        <v>188</v>
      </c>
      <c r="F234" s="75">
        <v>121</v>
      </c>
      <c r="G234" s="49">
        <v>211</v>
      </c>
      <c r="H234" s="99">
        <v>2771</v>
      </c>
    </row>
    <row r="235" spans="1:8" ht="13.5" thickBot="1">
      <c r="A235" s="14"/>
      <c r="B235" s="15" t="s">
        <v>11</v>
      </c>
      <c r="C235" s="1">
        <v>966</v>
      </c>
      <c r="D235" s="74">
        <v>1004</v>
      </c>
      <c r="E235" s="74" t="s">
        <v>188</v>
      </c>
      <c r="F235" s="75">
        <v>121</v>
      </c>
      <c r="G235" s="49">
        <v>213</v>
      </c>
      <c r="H235" s="99">
        <v>836.8</v>
      </c>
    </row>
    <row r="236" spans="1:8" ht="23.25" thickBot="1">
      <c r="A236" s="220" t="s">
        <v>137</v>
      </c>
      <c r="B236" s="15" t="s">
        <v>226</v>
      </c>
      <c r="C236" s="1">
        <v>966</v>
      </c>
      <c r="D236" s="74" t="s">
        <v>206</v>
      </c>
      <c r="E236" s="74" t="s">
        <v>188</v>
      </c>
      <c r="F236" s="75">
        <v>200</v>
      </c>
      <c r="G236" s="49"/>
      <c r="H236" s="99">
        <v>255</v>
      </c>
    </row>
    <row r="237" spans="1:8" ht="23.25" thickBot="1">
      <c r="A237" s="224"/>
      <c r="B237" s="15" t="s">
        <v>25</v>
      </c>
      <c r="C237" s="1">
        <v>966</v>
      </c>
      <c r="D237" s="74">
        <v>1004</v>
      </c>
      <c r="E237" s="74" t="s">
        <v>188</v>
      </c>
      <c r="F237" s="75">
        <v>240</v>
      </c>
      <c r="G237" s="49"/>
      <c r="H237" s="99">
        <v>255</v>
      </c>
    </row>
    <row r="238" spans="1:8" ht="23.25" thickBot="1">
      <c r="A238" s="14"/>
      <c r="B238" s="15" t="s">
        <v>201</v>
      </c>
      <c r="C238" s="1">
        <v>966</v>
      </c>
      <c r="D238" s="74">
        <v>1004</v>
      </c>
      <c r="E238" s="74" t="s">
        <v>188</v>
      </c>
      <c r="F238" s="75">
        <v>242</v>
      </c>
      <c r="G238" s="49"/>
      <c r="H238" s="99">
        <v>50</v>
      </c>
    </row>
    <row r="239" spans="1:8" ht="13.5" thickBot="1">
      <c r="A239" s="14"/>
      <c r="B239" s="15" t="s">
        <v>202</v>
      </c>
      <c r="C239" s="1">
        <v>966</v>
      </c>
      <c r="D239" s="74">
        <v>1004</v>
      </c>
      <c r="E239" s="74" t="s">
        <v>188</v>
      </c>
      <c r="F239" s="75">
        <v>242</v>
      </c>
      <c r="G239" s="49">
        <v>221</v>
      </c>
      <c r="H239" s="99">
        <v>50</v>
      </c>
    </row>
    <row r="240" spans="1:8" ht="23.25" thickBot="1">
      <c r="A240" s="14"/>
      <c r="B240" s="15" t="s">
        <v>35</v>
      </c>
      <c r="C240" s="1">
        <v>966</v>
      </c>
      <c r="D240" s="74">
        <v>1004</v>
      </c>
      <c r="E240" s="74" t="s">
        <v>188</v>
      </c>
      <c r="F240" s="75">
        <v>244</v>
      </c>
      <c r="G240" s="49"/>
      <c r="H240" s="99">
        <v>205</v>
      </c>
    </row>
    <row r="241" spans="1:8" ht="13.5" thickBot="1">
      <c r="A241" s="14"/>
      <c r="B241" s="158" t="s">
        <v>28</v>
      </c>
      <c r="C241" s="159">
        <v>966</v>
      </c>
      <c r="D241" s="147">
        <v>1004</v>
      </c>
      <c r="E241" s="147" t="s">
        <v>188</v>
      </c>
      <c r="F241" s="160">
        <v>244</v>
      </c>
      <c r="G241" s="161">
        <v>222</v>
      </c>
      <c r="H241" s="162">
        <v>130</v>
      </c>
    </row>
    <row r="242" spans="1:8" ht="13.5" thickBot="1">
      <c r="A242" s="14"/>
      <c r="B242" s="158" t="s">
        <v>19</v>
      </c>
      <c r="C242" s="159">
        <v>966</v>
      </c>
      <c r="D242" s="147" t="s">
        <v>206</v>
      </c>
      <c r="E242" s="147" t="s">
        <v>188</v>
      </c>
      <c r="F242" s="160">
        <v>244</v>
      </c>
      <c r="G242" s="161">
        <v>226</v>
      </c>
      <c r="H242" s="162">
        <v>2</v>
      </c>
    </row>
    <row r="243" spans="1:8" ht="13.5" thickBot="1">
      <c r="A243" s="14"/>
      <c r="B243" s="158" t="s">
        <v>34</v>
      </c>
      <c r="C243" s="159">
        <v>966</v>
      </c>
      <c r="D243" s="147">
        <v>1004</v>
      </c>
      <c r="E243" s="147" t="s">
        <v>188</v>
      </c>
      <c r="F243" s="160">
        <v>244</v>
      </c>
      <c r="G243" s="161">
        <v>340</v>
      </c>
      <c r="H243" s="162">
        <v>73</v>
      </c>
    </row>
    <row r="244" spans="1:8" ht="13.5" thickBot="1">
      <c r="A244" s="24">
        <v>9</v>
      </c>
      <c r="B244" s="25" t="s">
        <v>138</v>
      </c>
      <c r="C244" s="5">
        <v>966</v>
      </c>
      <c r="D244" s="81">
        <v>1100</v>
      </c>
      <c r="E244" s="81"/>
      <c r="F244" s="82"/>
      <c r="G244" s="58"/>
      <c r="H244" s="104">
        <v>0</v>
      </c>
    </row>
    <row r="245" spans="1:8" ht="13.5" thickBot="1">
      <c r="A245" s="26" t="s">
        <v>139</v>
      </c>
      <c r="B245" s="27" t="s">
        <v>140</v>
      </c>
      <c r="C245" s="6">
        <v>966</v>
      </c>
      <c r="D245" s="83">
        <v>1102</v>
      </c>
      <c r="E245" s="83"/>
      <c r="F245" s="84"/>
      <c r="G245" s="59"/>
      <c r="H245" s="105">
        <v>0</v>
      </c>
    </row>
    <row r="246" spans="1:8" ht="79.5" thickBot="1">
      <c r="A246" s="29" t="s">
        <v>141</v>
      </c>
      <c r="B246" s="30" t="s">
        <v>142</v>
      </c>
      <c r="C246" s="7">
        <v>966</v>
      </c>
      <c r="D246" s="86">
        <v>1102</v>
      </c>
      <c r="E246" s="86" t="s">
        <v>189</v>
      </c>
      <c r="F246" s="87">
        <v>200</v>
      </c>
      <c r="G246" s="60"/>
      <c r="H246" s="107">
        <v>0</v>
      </c>
    </row>
    <row r="247" spans="1:8" ht="23.25" thickBot="1">
      <c r="A247" s="14" t="s">
        <v>143</v>
      </c>
      <c r="B247" s="15" t="s">
        <v>25</v>
      </c>
      <c r="C247" s="1">
        <v>966</v>
      </c>
      <c r="D247" s="74">
        <v>1102</v>
      </c>
      <c r="E247" s="74" t="s">
        <v>189</v>
      </c>
      <c r="F247" s="75">
        <v>240</v>
      </c>
      <c r="G247" s="49"/>
      <c r="H247" s="99">
        <v>0</v>
      </c>
    </row>
    <row r="248" spans="1:8" ht="23.25" thickBot="1">
      <c r="A248" s="14"/>
      <c r="B248" s="15" t="s">
        <v>35</v>
      </c>
      <c r="C248" s="1">
        <v>966</v>
      </c>
      <c r="D248" s="74">
        <v>1102</v>
      </c>
      <c r="E248" s="74" t="s">
        <v>189</v>
      </c>
      <c r="F248" s="75">
        <v>244</v>
      </c>
      <c r="G248" s="49"/>
      <c r="H248" s="99">
        <v>0</v>
      </c>
    </row>
    <row r="249" spans="1:8" ht="13.5" thickBot="1">
      <c r="A249" s="14"/>
      <c r="B249" s="15" t="s">
        <v>28</v>
      </c>
      <c r="C249" s="1">
        <v>966</v>
      </c>
      <c r="D249" s="74">
        <v>1102</v>
      </c>
      <c r="E249" s="74" t="s">
        <v>189</v>
      </c>
      <c r="F249" s="75">
        <v>244</v>
      </c>
      <c r="G249" s="49">
        <v>222</v>
      </c>
      <c r="H249" s="99">
        <v>0</v>
      </c>
    </row>
    <row r="250" spans="1:8" ht="13.5" thickBot="1">
      <c r="A250" s="14"/>
      <c r="B250" s="15" t="s">
        <v>30</v>
      </c>
      <c r="C250" s="1">
        <v>966</v>
      </c>
      <c r="D250" s="74">
        <v>1102</v>
      </c>
      <c r="E250" s="74" t="s">
        <v>189</v>
      </c>
      <c r="F250" s="75">
        <v>244</v>
      </c>
      <c r="G250" s="49">
        <v>224</v>
      </c>
      <c r="H250" s="99">
        <v>0</v>
      </c>
    </row>
    <row r="251" spans="1:8" ht="13.5" thickBot="1">
      <c r="A251" s="14"/>
      <c r="B251" s="15" t="s">
        <v>19</v>
      </c>
      <c r="C251" s="1">
        <v>966</v>
      </c>
      <c r="D251" s="74">
        <v>1102</v>
      </c>
      <c r="E251" s="74" t="s">
        <v>189</v>
      </c>
      <c r="F251" s="75">
        <v>244</v>
      </c>
      <c r="G251" s="49">
        <v>226</v>
      </c>
      <c r="H251" s="99">
        <v>0</v>
      </c>
    </row>
    <row r="252" spans="1:8" ht="13.5" thickBot="1">
      <c r="A252" s="14"/>
      <c r="B252" s="15" t="s">
        <v>32</v>
      </c>
      <c r="C252" s="1">
        <v>966</v>
      </c>
      <c r="D252" s="74">
        <v>1102</v>
      </c>
      <c r="E252" s="74" t="s">
        <v>189</v>
      </c>
      <c r="F252" s="75">
        <v>244</v>
      </c>
      <c r="G252" s="49">
        <v>290</v>
      </c>
      <c r="H252" s="99">
        <v>0</v>
      </c>
    </row>
    <row r="253" spans="1:8" ht="13.5" thickBot="1">
      <c r="A253" s="14"/>
      <c r="B253" s="15" t="s">
        <v>34</v>
      </c>
      <c r="C253" s="1">
        <v>966</v>
      </c>
      <c r="D253" s="74">
        <v>1102</v>
      </c>
      <c r="E253" s="74" t="s">
        <v>189</v>
      </c>
      <c r="F253" s="75">
        <v>244</v>
      </c>
      <c r="G253" s="49">
        <v>340</v>
      </c>
      <c r="H253" s="99">
        <v>0</v>
      </c>
    </row>
    <row r="254" spans="1:8" ht="13.5" thickBot="1">
      <c r="A254" s="24">
        <v>10</v>
      </c>
      <c r="B254" s="25" t="s">
        <v>144</v>
      </c>
      <c r="C254" s="5">
        <v>966</v>
      </c>
      <c r="D254" s="81">
        <v>1200</v>
      </c>
      <c r="E254" s="81"/>
      <c r="F254" s="82"/>
      <c r="G254" s="58"/>
      <c r="H254" s="104">
        <f>H255</f>
        <v>2527.5</v>
      </c>
    </row>
    <row r="255" spans="1:8" ht="13.5" thickBot="1">
      <c r="A255" s="26" t="s">
        <v>145</v>
      </c>
      <c r="B255" s="27" t="s">
        <v>146</v>
      </c>
      <c r="C255" s="6">
        <v>966</v>
      </c>
      <c r="D255" s="83">
        <v>1202</v>
      </c>
      <c r="E255" s="83"/>
      <c r="F255" s="84"/>
      <c r="G255" s="59"/>
      <c r="H255" s="105">
        <v>2527.5</v>
      </c>
    </row>
    <row r="256" spans="1:8" ht="45.75" thickBot="1">
      <c r="A256" s="29" t="s">
        <v>147</v>
      </c>
      <c r="B256" s="30" t="s">
        <v>148</v>
      </c>
      <c r="C256" s="7">
        <v>966</v>
      </c>
      <c r="D256" s="86">
        <v>1202</v>
      </c>
      <c r="E256" s="86">
        <v>2200100</v>
      </c>
      <c r="F256" s="87">
        <v>200</v>
      </c>
      <c r="G256" s="60"/>
      <c r="H256" s="121">
        <v>2527.5</v>
      </c>
    </row>
    <row r="257" spans="1:8" ht="23.25" thickBot="1">
      <c r="A257" s="14" t="s">
        <v>149</v>
      </c>
      <c r="B257" s="15" t="s">
        <v>25</v>
      </c>
      <c r="C257" s="1">
        <v>966</v>
      </c>
      <c r="D257" s="74">
        <v>1202</v>
      </c>
      <c r="E257" s="74">
        <v>2200100</v>
      </c>
      <c r="F257" s="75">
        <v>240</v>
      </c>
      <c r="G257" s="49"/>
      <c r="H257" s="119">
        <v>2527.5</v>
      </c>
    </row>
    <row r="258" spans="1:8" ht="13.5" thickBot="1">
      <c r="A258" s="14"/>
      <c r="B258" s="16" t="s">
        <v>35</v>
      </c>
      <c r="C258" s="1">
        <v>966</v>
      </c>
      <c r="D258" s="74">
        <v>1202</v>
      </c>
      <c r="E258" s="74">
        <v>2200100</v>
      </c>
      <c r="F258" s="75">
        <v>244</v>
      </c>
      <c r="G258" s="49"/>
      <c r="H258" s="119">
        <v>2527.5</v>
      </c>
    </row>
    <row r="259" spans="1:8" ht="13.5" thickBot="1">
      <c r="A259" s="14"/>
      <c r="B259" s="15" t="s">
        <v>19</v>
      </c>
      <c r="C259" s="1">
        <v>966</v>
      </c>
      <c r="D259" s="74">
        <v>1202</v>
      </c>
      <c r="E259" s="74">
        <v>2200100</v>
      </c>
      <c r="F259" s="75">
        <v>244</v>
      </c>
      <c r="G259" s="49">
        <v>226</v>
      </c>
      <c r="H259" s="119">
        <f>0.9+2184.6</f>
        <v>2185.5</v>
      </c>
    </row>
    <row r="260" spans="1:8" ht="13.5" thickBot="1">
      <c r="A260" s="14"/>
      <c r="B260" s="15" t="s">
        <v>32</v>
      </c>
      <c r="C260" s="1">
        <v>966</v>
      </c>
      <c r="D260" s="74">
        <v>1202</v>
      </c>
      <c r="E260" s="74">
        <v>2200100</v>
      </c>
      <c r="F260" s="75">
        <v>244</v>
      </c>
      <c r="G260" s="49">
        <v>290</v>
      </c>
      <c r="H260" s="99">
        <f>342.9-0.9</f>
        <v>342</v>
      </c>
    </row>
    <row r="261" spans="1:8" ht="13.5" thickBot="1">
      <c r="A261" s="33"/>
      <c r="B261" s="34" t="s">
        <v>150</v>
      </c>
      <c r="C261" s="90"/>
      <c r="D261" s="90"/>
      <c r="E261" s="90"/>
      <c r="F261" s="91"/>
      <c r="G261" s="64"/>
      <c r="H261" s="97">
        <f>H63+H12</f>
        <v>83407.29600999999</v>
      </c>
    </row>
  </sheetData>
  <sheetProtection/>
  <autoFilter ref="A11:H261"/>
  <mergeCells count="5">
    <mergeCell ref="B1:H1"/>
    <mergeCell ref="A8:H9"/>
    <mergeCell ref="A2:H2"/>
    <mergeCell ref="B6:H6"/>
    <mergeCell ref="B3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6:F36"/>
  <sheetViews>
    <sheetView zoomScalePageLayoutView="0" workbookViewId="0" topLeftCell="A4">
      <selection activeCell="F18" activeCellId="4" sqref="F28:F30 F24 F16 F20 F18"/>
    </sheetView>
  </sheetViews>
  <sheetFormatPr defaultColWidth="9.00390625" defaultRowHeight="12.75"/>
  <cols>
    <col min="6" max="6" width="19.25390625" style="0" customWidth="1"/>
  </cols>
  <sheetData>
    <row r="5" ht="13.5" thickBot="1"/>
    <row r="6" ht="12.75">
      <c r="F6" s="129" t="s">
        <v>203</v>
      </c>
    </row>
    <row r="7" ht="12.75">
      <c r="F7" s="130" t="s">
        <v>204</v>
      </c>
    </row>
    <row r="8" ht="12.75">
      <c r="F8" s="130" t="s">
        <v>205</v>
      </c>
    </row>
    <row r="9" ht="13.5" thickBot="1">
      <c r="F9" s="131"/>
    </row>
    <row r="10" ht="13.5" thickBot="1">
      <c r="F10" s="132">
        <v>30</v>
      </c>
    </row>
    <row r="11" ht="13.5" thickBot="1">
      <c r="F11" s="132">
        <v>30</v>
      </c>
    </row>
    <row r="12" ht="13.5" thickBot="1">
      <c r="F12" s="132">
        <v>3</v>
      </c>
    </row>
    <row r="13" ht="13.5" thickBot="1">
      <c r="F13" s="132">
        <v>40</v>
      </c>
    </row>
    <row r="14" ht="13.5" thickBot="1">
      <c r="F14" s="132">
        <v>739.6</v>
      </c>
    </row>
    <row r="15" ht="13.5" thickBot="1">
      <c r="F15" s="132">
        <v>180.7</v>
      </c>
    </row>
    <row r="16" ht="13.5" thickBot="1">
      <c r="F16" s="132">
        <v>-227.9</v>
      </c>
    </row>
    <row r="17" ht="13.5" thickBot="1">
      <c r="F17" s="132">
        <v>20</v>
      </c>
    </row>
    <row r="18" ht="13.5" thickBot="1">
      <c r="F18" s="132">
        <v>-300</v>
      </c>
    </row>
    <row r="19" ht="13.5" thickBot="1">
      <c r="F19" s="132">
        <v>3</v>
      </c>
    </row>
    <row r="20" ht="13.5" thickBot="1">
      <c r="F20" s="132">
        <v>-644</v>
      </c>
    </row>
    <row r="21" ht="13.5" thickBot="1">
      <c r="F21" s="132">
        <v>60</v>
      </c>
    </row>
    <row r="22" ht="13.5" thickBot="1">
      <c r="F22" s="132">
        <v>127.5</v>
      </c>
    </row>
    <row r="23" ht="13.5" thickBot="1">
      <c r="F23" s="132">
        <v>60</v>
      </c>
    </row>
    <row r="24" ht="13.5" thickBot="1">
      <c r="F24" s="132">
        <v>-2196.3</v>
      </c>
    </row>
    <row r="25" ht="13.5" thickBot="1">
      <c r="F25" s="132">
        <v>2028.3</v>
      </c>
    </row>
    <row r="26" ht="13.5" thickBot="1">
      <c r="F26" s="132">
        <v>2590</v>
      </c>
    </row>
    <row r="27" ht="13.5" thickBot="1">
      <c r="F27" s="132">
        <v>168.3</v>
      </c>
    </row>
    <row r="28" ht="13.5" thickBot="1">
      <c r="F28" s="132">
        <v>-28.2</v>
      </c>
    </row>
    <row r="29" ht="13.5" thickBot="1">
      <c r="F29" s="132">
        <v>-94</v>
      </c>
    </row>
    <row r="30" ht="13.5" thickBot="1">
      <c r="F30" s="132">
        <v>-180</v>
      </c>
    </row>
    <row r="31" ht="13.5" thickBot="1">
      <c r="F31" s="132">
        <v>50</v>
      </c>
    </row>
    <row r="32" ht="13.5" thickBot="1">
      <c r="F32" s="132">
        <v>130</v>
      </c>
    </row>
    <row r="33" ht="13.5" thickBot="1">
      <c r="F33" s="132">
        <v>-1.3</v>
      </c>
    </row>
    <row r="34" ht="13.5" thickBot="1">
      <c r="F34" s="132">
        <v>-72</v>
      </c>
    </row>
    <row r="35" ht="13.5" thickBot="1">
      <c r="F35" s="132">
        <v>1.3</v>
      </c>
    </row>
    <row r="36" ht="13.5" thickBot="1">
      <c r="F36" s="132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</cp:lastModifiedBy>
  <cp:lastPrinted>2015-03-20T12:56:17Z</cp:lastPrinted>
  <dcterms:created xsi:type="dcterms:W3CDTF">2015-01-16T07:52:13Z</dcterms:created>
  <dcterms:modified xsi:type="dcterms:W3CDTF">2015-03-31T11:29:01Z</dcterms:modified>
  <cp:category/>
  <cp:version/>
  <cp:contentType/>
  <cp:contentStatus/>
</cp:coreProperties>
</file>